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5" windowHeight="7800" activeTab="0"/>
  </bookViews>
  <sheets>
    <sheet name="naslovna" sheetId="1" r:id="rId1"/>
    <sheet name="prihodi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<sst xmlns="http://schemas.openxmlformats.org/spreadsheetml/2006/main" count="262" uniqueCount="255">
  <si>
    <t>У хиљадама динара</t>
  </si>
  <si>
    <t>П Р И М А Њ А</t>
  </si>
  <si>
    <t>Г О Д И Н Е</t>
  </si>
  <si>
    <t>Текући  приходи</t>
  </si>
  <si>
    <t>Други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</si>
  <si>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</si>
  <si>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</si>
  <si>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</si>
  <si>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</si>
  <si>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 приходи – Тендерска  документација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</si>
  <si>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</si>
  <si>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</si>
  <si>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</si>
  <si>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</si>
  <si>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</si>
  <si>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Меморандумске  ставке  за  реф.рас-скупшт.града 35%</t>
  </si>
  <si>
    <t>Трансфери  између  буџетских  корис. на истом нивоу</t>
  </si>
  <si>
    <t>Трансфери  између буџетских корис, на истом нивоу</t>
  </si>
  <si>
    <t>Трансфери између  буџетских корисника на истом нивоу</t>
  </si>
  <si>
    <t xml:space="preserve">Партиципације </t>
  </si>
  <si>
    <t>Приходи  из  Буџета</t>
  </si>
  <si>
    <t xml:space="preserve">Приходи  из  Буџета </t>
  </si>
  <si>
    <t>Канцеларија за дуван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</si>
  <si>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</si>
  <si>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</si>
  <si>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</si>
  <si>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</si>
  <si>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</si>
  <si>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</si>
  <si>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</si>
  <si>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</si>
  <si>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</si>
  <si>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</si>
  <si>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држав, и вер,празника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</si>
  <si>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</si>
  <si>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</si>
  <si>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</si>
  <si>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</si>
  <si>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</si>
  <si>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</si>
  <si>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 xml:space="preserve">Допринос  за  пенз,  и  инвалид,  осигурање </t>
  </si>
  <si>
    <t xml:space="preserve">Допр,  за  здравствено  осигурање  </t>
  </si>
  <si>
    <t>Допринос  за  незапосленост</t>
  </si>
  <si>
    <t>Накнаде у натури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</si>
  <si>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</si>
  <si>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</si>
  <si>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</si>
  <si>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</si>
  <si>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</si>
  <si>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</si>
  <si>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</si>
  <si>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>Накнаде, бонуси  и  остали посебни расходи</t>
  </si>
  <si>
    <t>Награде, остави и победи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</si>
  <si>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</si>
  <si>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</si>
  <si>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</si>
  <si>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</si>
  <si>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</si>
  <si>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</si>
  <si>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</si>
  <si>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</si>
  <si>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</si>
  <si>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</si>
  <si>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Трошкови мобилног телефона ККД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</si>
  <si>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</si>
  <si>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</si>
  <si>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</si>
  <si>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</si>
  <si>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</si>
  <si>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</si>
  <si>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</si>
  <si>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</si>
  <si>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</si>
  <si>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</si>
  <si>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</si>
  <si>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</si>
  <si>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</si>
  <si>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</si>
  <si>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</si>
  <si>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</si>
  <si>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</si>
  <si>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</si>
  <si>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Медијске услуге у средств.јавног информ. ККД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</si>
  <si>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</si>
  <si>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</si>
  <si>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</si>
  <si>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</si>
  <si>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Хемијско  чишћење</t>
  </si>
  <si>
    <t>Угоститељске  услуге</t>
  </si>
  <si>
    <t>Репрезентација</t>
  </si>
  <si>
    <t xml:space="preserve">Остале  опште  услуге </t>
  </si>
  <si>
    <t>Остале  услуге – обезбеђење</t>
  </si>
  <si>
    <t>Специјализоване  услуге</t>
  </si>
  <si>
    <t>Остале специјализоване услуге</t>
  </si>
  <si>
    <t>Текуће  поправ, и одржав, (услуге и материјали)</t>
  </si>
  <si>
    <t>Столарски радови</t>
  </si>
  <si>
    <t>Молерски радови</t>
  </si>
  <si>
    <t>Централно  грејање</t>
  </si>
  <si>
    <t>Електричне инсталације</t>
  </si>
  <si>
    <t>Радови на комуникационим инсталацијама</t>
  </si>
  <si>
    <t>Остале  услуге и материјал за  текуће поправке</t>
  </si>
  <si>
    <t>Поправка  електричне и  електронске  опреме</t>
  </si>
  <si>
    <t>Остале поправке и одржавање опреме за саобраћај</t>
  </si>
  <si>
    <t>Рачунарска  опрема</t>
  </si>
  <si>
    <t>Текуће  поправке  и  одржавање медицин. опреме</t>
  </si>
  <si>
    <t>Текуће поправке и одржавање лаборатор, опреме</t>
  </si>
  <si>
    <t>Текуће поправке и одрж.опреме за јавну безбедност</t>
  </si>
  <si>
    <t>Текуће поправке и одрж.производ.моторне непокретне и немоторне опреме</t>
  </si>
  <si>
    <t>Материјал</t>
  </si>
  <si>
    <t>Канцеларијски  материјал</t>
  </si>
  <si>
    <t>Цвеће и зеленило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</si>
  <si>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</si>
  <si>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</si>
  <si>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</si>
  <si>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</si>
  <si>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</si>
  <si>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</si>
  <si>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Материјали  за  вакцинацију (ФОНД)</t>
  </si>
  <si>
    <t>Производи  за  чишћење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</si>
  <si>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</si>
  <si>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</si>
  <si>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</si>
  <si>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</si>
  <si>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</si>
  <si>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</si>
  <si>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</si>
  <si>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</si>
  <si>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</si>
  <si>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</si>
  <si>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</si>
  <si>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</si>
  <si>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</si>
  <si>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</si>
  <si>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</si>
  <si>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</si>
  <si>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</si>
  <si>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</si>
  <si>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</si>
  <si>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</si>
  <si>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</si>
  <si>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Фотографска опрема</t>
  </si>
  <si>
    <t>Опрема за домаћинство</t>
  </si>
  <si>
    <t>Медицинска опрема</t>
  </si>
  <si>
    <t>Лабораторијска  опрема</t>
  </si>
  <si>
    <t>УКУПНИ ИЗДАЦИ</t>
  </si>
  <si>
    <t>Помоћ у случају смрти запосленосг или члана уже породице</t>
  </si>
  <si>
    <t>Трошкови вансудстког поравњања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</si>
  <si>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</si>
  <si>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</si>
  <si>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</si>
  <si>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</si>
  <si>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</si>
  <si>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Објављивање тендера и инф. Огласа</t>
  </si>
  <si>
    <t>Порези, обавез,таксе и казне наметн, од јед,нив, вл.</t>
  </si>
  <si>
    <t>Накнаде члановима Управног и Надзорног одбора</t>
  </si>
  <si>
    <t>Лимарски радови на возилима</t>
  </si>
  <si>
    <t>Опрема за комуникацију</t>
  </si>
  <si>
    <t>Опрема за домаћинство и угоститељство</t>
  </si>
  <si>
    <t>Уградна опрема</t>
  </si>
  <si>
    <t>Остале поправке и одржавање административне опреме</t>
  </si>
  <si>
    <t>Услуге штампања часописа</t>
  </si>
  <si>
    <t>Радови на крову</t>
  </si>
  <si>
    <t>Службена одећа, обућа и униформе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</si>
  <si>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</si>
  <si>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</si>
  <si>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</si>
  <si>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</si>
  <si>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</si>
  <si>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</si>
  <si>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</si>
  <si>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</si>
  <si>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</si>
  <si>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</si>
  <si>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</si>
  <si>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</si>
  <si>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Полагање стручног испита за здр. рад., доделе назива Примаријуса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</si>
  <si>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</si>
  <si>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</si>
  <si>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</si>
  <si>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>Кампањe</t>
  </si>
  <si>
    <t xml:space="preserve">Стручне услуге </t>
  </si>
  <si>
    <t>Трошкови пројекaта за кампање</t>
  </si>
  <si>
    <t>Лабораторијски санитетски материјал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</si>
  <si>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</si>
  <si>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ЗА</t>
  </si>
  <si>
    <t>Планирано за 2013. год.</t>
  </si>
  <si>
    <t>Одвоз хемијског отпада</t>
  </si>
  <si>
    <t>Осигурање зграде</t>
  </si>
  <si>
    <t>Осигурање возила</t>
  </si>
  <si>
    <t>Осигурање опреме</t>
  </si>
  <si>
    <t>Осигурање запослених у случају несреће на раду</t>
  </si>
  <si>
    <t>Услуге за израду софтвера</t>
  </si>
  <si>
    <t>Услуге штампања публикација</t>
  </si>
  <si>
    <t>Услуге  информисања  јавности ККД</t>
  </si>
  <si>
    <t>Лабораторијске услуге</t>
  </si>
  <si>
    <t>Зидарски радови</t>
  </si>
  <si>
    <t>Текуће поправке и одржавање осталих објеката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</si>
  <si>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</si>
  <si>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</si>
  <si>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</si>
  <si>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</si>
  <si>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Лабораторијски сојеви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</si>
  <si>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</si>
  <si>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</si>
  <si>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</si>
  <si>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</si>
  <si>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</si>
  <si>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</si>
  <si>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 xml:space="preserve">Материјал за храну </t>
  </si>
  <si>
    <t>Материјал за потребе бифеа (сокови, вода, шећер, кафа, чајеви и друго)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</si>
  <si>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</si>
  <si>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Остали материјал за одржавање хигијене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</si>
  <si>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</si>
  <si>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</si>
  <si>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</si>
  <si>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Аутомобили</t>
  </si>
  <si>
    <t xml:space="preserve">ХТЗ опрема </t>
  </si>
  <si>
    <t>Стока за експериментисање</t>
  </si>
  <si>
    <t>Издаци за гориво</t>
  </si>
  <si>
    <t>Услуге о ауторском делу</t>
  </si>
  <si>
    <t>Услуге штампања, припрема (постера, плаката, агенди, лифлета, и др. Промотивног материјала)</t>
  </si>
  <si>
    <t>Односио са јавношћу (ПР, односи са јавношћу)</t>
  </si>
  <si>
    <t xml:space="preserve">Остале медијске услуге                </t>
  </si>
  <si>
    <t>Радови на водоводу и канализацији и др</t>
  </si>
  <si>
    <t>Електронска  опрема</t>
  </si>
  <si>
    <t>Планиранo 2013.</t>
  </si>
  <si>
    <t>Позитивне курсне разлике</t>
  </si>
  <si>
    <t>2013. ГОДИНУ</t>
  </si>
  <si>
    <t>Трансфери између  буџетских корисника на истом нивоу-вакцине</t>
  </si>
  <si>
    <t>Дератизација и дезинсекција</t>
  </si>
  <si>
    <t>Лекови</t>
  </si>
  <si>
    <t xml:space="preserve"> у хиљадама динара</t>
  </si>
  <si>
    <t>Уговори о делу</t>
  </si>
  <si>
    <t>Закуп мед.и лаборат.опреме</t>
  </si>
  <si>
    <t>Остале услуге комуникације</t>
  </si>
  <si>
    <t xml:space="preserve">Услуге  чишћења </t>
  </si>
  <si>
    <t xml:space="preserve">Остали посебни расходи </t>
  </si>
  <si>
    <t xml:space="preserve">Остале услуге </t>
  </si>
  <si>
    <t>Трошкови  спортских услуга</t>
  </si>
  <si>
    <t>Текуће поправке и одржавање опреме за саобраћај</t>
  </si>
  <si>
    <t xml:space="preserve">Биротехничка  опрема </t>
  </si>
  <si>
    <t>Текуће поп, и  одрж, мерних и  контролних инструмен.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</si>
  <si>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</si>
  <si>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</si>
  <si>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</si>
  <si>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</si>
  <si>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 xml:space="preserve">Здравствена  заштита  по  уговору </t>
  </si>
  <si>
    <t xml:space="preserve">Храна </t>
  </si>
  <si>
    <t xml:space="preserve">Пиће  </t>
  </si>
  <si>
    <t>Приходи из Буџета-Ванредни стручни надзор</t>
  </si>
  <si>
    <t>РЕБАЛАНС ФИНАНСИЈСКОГ ПЛАНА</t>
  </si>
  <si>
    <t>март 2013. год.</t>
  </si>
  <si>
    <t>Ребаланс фин. Плана за 2013. год.</t>
  </si>
  <si>
    <t>Услуге  информисања  КПМБ</t>
  </si>
  <si>
    <t>Приходи  из  Буџета - Канцеларије за превенцију малигних болести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</si>
</sst>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_D_i_n_._-;\-* #,##0.0\ _D_i_n_._-;_-* &quot;-&quot;??\ _D_i_n_._-;_-@_-"/>
    <numFmt numFmtId="169" formatCode="_-* #,##0\ _D_i_n_._-;\-* #,##0\ _D_i_n_._-;_-* &quot;-&quot;??\ _D_i_n_._-;_-@_-"/>
    <numFmt numFmtId="170" formatCode="#,##0\ _D_i_n_."/>
    <numFmt numFmtId="171" formatCode="0.0"/>
    <numFmt numFmtId="172" formatCode="_-* #,##0.0\ &quot;Din.&quot;_-;\-* #,##0.0\ &quot;Din.&quot;_-;_-* &quot;-&quot;??\ &quot;Din.&quot;_-;_-@_-"/>
    <numFmt numFmtId="173" formatCode="_-* #,##0\ &quot;Din.&quot;_-;\-* #,##0\ &quot;Din.&quot;_-;_-* &quot;-&quot;??\ &quot;Din.&quot;_-;_-@_-"/>
    <numFmt numFmtId="174" formatCode="_-* #,##0.000\ _D_i_n_._-;\-* #,##0.000\ _D_i_n_._-;_-* &quot;-&quot;??\ _D_i_n_._-;_-@_-"/>
    <numFmt numFmtId="175" formatCode="_-* #,##0.0000\ _D_i_n_._-;\-* #,##0.0000\ _D_i_n_._-;_-* &quot;-&quot;??\ _D_i_n_._-;_-@_-"/>
    <numFmt numFmtId="176" formatCode="#,##0_ ;\-#,##0\ 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3" fontId="1" fillId="0" borderId="14" xfId="0" applyNumberFormat="1" applyFont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3" fontId="1" fillId="0" borderId="19" xfId="44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170" fontId="2" fillId="0" borderId="19" xfId="42" applyNumberFormat="1" applyFont="1" applyFill="1" applyBorder="1" applyAlignment="1">
      <alignment horizontal="right" wrapText="1"/>
    </xf>
    <xf numFmtId="170" fontId="1" fillId="0" borderId="19" xfId="42" applyNumberFormat="1" applyFont="1" applyFill="1" applyBorder="1" applyAlignment="1">
      <alignment horizontal="right" wrapText="1"/>
    </xf>
    <xf numFmtId="170" fontId="2" fillId="0" borderId="19" xfId="42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wrapText="1"/>
    </xf>
    <xf numFmtId="169" fontId="2" fillId="0" borderId="19" xfId="42" applyNumberFormat="1" applyFont="1" applyFill="1" applyBorder="1" applyAlignment="1">
      <alignment horizontal="right" wrapText="1"/>
    </xf>
    <xf numFmtId="3" fontId="1" fillId="0" borderId="19" xfId="42" applyNumberFormat="1" applyFont="1" applyFill="1" applyBorder="1" applyAlignment="1">
      <alignment wrapText="1"/>
    </xf>
    <xf numFmtId="3" fontId="2" fillId="0" borderId="19" xfId="42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70" fontId="1" fillId="0" borderId="19" xfId="42" applyNumberFormat="1" applyFont="1" applyFill="1" applyBorder="1" applyAlignment="1">
      <alignment horizontal="right" wrapText="1"/>
    </xf>
    <xf numFmtId="170" fontId="2" fillId="0" borderId="20" xfId="42" applyNumberFormat="1" applyFont="1" applyFill="1" applyBorder="1" applyAlignment="1">
      <alignment horizontal="right" wrapText="1"/>
    </xf>
    <xf numFmtId="3" fontId="1" fillId="0" borderId="21" xfId="42" applyNumberFormat="1" applyFont="1" applyFill="1" applyBorder="1" applyAlignment="1">
      <alignment wrapText="1"/>
    </xf>
    <xf numFmtId="3" fontId="8" fillId="0" borderId="22" xfId="0" applyNumberFormat="1" applyFont="1" applyBorder="1" applyAlignment="1">
      <alignment horizontal="right" wrapText="1"/>
    </xf>
    <xf numFmtId="3" fontId="9" fillId="33" borderId="22" xfId="0" applyNumberFormat="1" applyFont="1" applyFill="1" applyBorder="1" applyAlignment="1">
      <alignment horizontal="right" vertical="top" wrapText="1"/>
    </xf>
    <xf numFmtId="3" fontId="9" fillId="33" borderId="22" xfId="0" applyNumberFormat="1" applyFont="1" applyFill="1" applyBorder="1" applyAlignment="1">
      <alignment horizontal="right" wrapText="1"/>
    </xf>
    <xf numFmtId="3" fontId="2" fillId="0" borderId="22" xfId="0" applyNumberFormat="1" applyFont="1" applyBorder="1" applyAlignment="1">
      <alignment/>
    </xf>
    <xf numFmtId="3" fontId="9" fillId="0" borderId="22" xfId="0" applyNumberFormat="1" applyFont="1" applyFill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3" fontId="1" fillId="0" borderId="22" xfId="0" applyNumberFormat="1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2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 shrinkToFit="1"/>
    </xf>
    <xf numFmtId="170" fontId="2" fillId="0" borderId="22" xfId="42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3" fontId="8" fillId="0" borderId="26" xfId="0" applyNumberFormat="1" applyFont="1" applyBorder="1" applyAlignment="1">
      <alignment horizontal="right" wrapText="1"/>
    </xf>
    <xf numFmtId="0" fontId="1" fillId="34" borderId="27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wrapText="1" shrinkToFit="1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right"/>
    </xf>
    <xf numFmtId="170" fontId="3" fillId="0" borderId="32" xfId="42" applyNumberFormat="1" applyFont="1" applyFill="1" applyBorder="1" applyAlignment="1">
      <alignment horizontal="right" wrapText="1"/>
    </xf>
    <xf numFmtId="0" fontId="1" fillId="0" borderId="3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0" fontId="4" fillId="35" borderId="35" xfId="42" applyNumberFormat="1" applyFont="1" applyFill="1" applyBorder="1" applyAlignment="1">
      <alignment horizontal="center" wrapText="1"/>
    </xf>
    <xf numFmtId="170" fontId="4" fillId="35" borderId="36" xfId="42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7" borderId="0" xfId="0" applyFont="1" applyFill="1" applyBorder="1" applyAlignment="1">
      <alignment/>
    </xf>
    <xf numFmtId="170" fontId="2" fillId="37" borderId="19" xfId="42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8">
      <selection activeCell="G19" sqref="G19"/>
    </sheetView>
  </sheetViews>
  <sheetFormatPr defaultColWidth="9.140625" defaultRowHeight="12.75"/>
  <cols>
    <col min="1" max="1" width="84.28125" style="0" bestFit="1" customWidth="1"/>
  </cols>
  <sheetData>
    <row r="1" ht="15">
      <c r="A1" s="3" t="s">
        <v>150</v>
      </c>
    </row>
    <row r="2" ht="15">
      <c r="A2" s="3" t="s">
        <v>151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71" customHeight="1"/>
    <row r="9" ht="27">
      <c r="A9" s="1" t="s">
        <v>250</v>
      </c>
    </row>
    <row r="10" ht="27">
      <c r="A10" s="1" t="s">
        <v>184</v>
      </c>
    </row>
    <row r="11" ht="27">
      <c r="A11" s="1" t="s">
        <v>227</v>
      </c>
    </row>
    <row r="13" ht="27">
      <c r="A13" s="1"/>
    </row>
    <row r="19" ht="144.75" customHeight="1"/>
    <row r="28" ht="12.75">
      <c r="A28" s="14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14.00390625" style="0" bestFit="1" customWidth="1"/>
    <col min="2" max="2" width="85.421875" style="0" customWidth="1"/>
    <col min="3" max="3" width="19.28125" style="0" hidden="1" customWidth="1"/>
    <col min="4" max="4" width="19.8515625" style="0" hidden="1" customWidth="1"/>
    <col min="5" max="5" width="18.00390625" style="0" customWidth="1"/>
    <col min="6" max="6" width="17.57421875" style="0" bestFit="1" customWidth="1"/>
    <col min="9" max="9" width="11.28125" style="0" bestFit="1" customWidth="1"/>
  </cols>
  <sheetData>
    <row r="1" spans="2:5" ht="15.75" thickBot="1">
      <c r="B1" s="90" t="s">
        <v>231</v>
      </c>
      <c r="C1" s="90"/>
      <c r="D1" s="90"/>
      <c r="E1" s="90"/>
    </row>
    <row r="2" spans="1:6" ht="36" customHeight="1" thickBot="1">
      <c r="A2" s="82"/>
      <c r="B2" s="83" t="s">
        <v>1</v>
      </c>
      <c r="C2" s="84" t="s">
        <v>2</v>
      </c>
      <c r="D2" s="85"/>
      <c r="E2" s="86" t="s">
        <v>225</v>
      </c>
      <c r="F2" s="87" t="s">
        <v>252</v>
      </c>
    </row>
    <row r="3" spans="1:6" ht="18">
      <c r="A3" s="77">
        <v>7</v>
      </c>
      <c r="B3" s="78" t="s">
        <v>3</v>
      </c>
      <c r="C3" s="79">
        <v>950122</v>
      </c>
      <c r="D3" s="80" t="e">
        <f>D4+D18+D22+D27</f>
        <v>#REF!</v>
      </c>
      <c r="E3" s="81">
        <f>E4+E18+E22+E27</f>
        <v>1562615</v>
      </c>
      <c r="F3" s="81">
        <f>E3+F30</f>
        <v>1575615</v>
      </c>
    </row>
    <row r="4" spans="1:6" ht="18">
      <c r="A4" s="16">
        <v>74</v>
      </c>
      <c r="B4" s="4" t="s">
        <v>4</v>
      </c>
      <c r="C4" s="5">
        <v>114601</v>
      </c>
      <c r="D4" s="26" t="e">
        <f>D5+#REF!+#REF!+D11+#REF!</f>
        <v>#REF!</v>
      </c>
      <c r="E4" s="64">
        <f>E5+E11</f>
        <v>275140</v>
      </c>
      <c r="F4" s="64"/>
    </row>
    <row r="5" spans="1:6" ht="18">
      <c r="A5" s="16">
        <v>742</v>
      </c>
      <c r="B5" s="4" t="s">
        <v>5</v>
      </c>
      <c r="C5" s="5">
        <v>107260</v>
      </c>
      <c r="D5" s="26" t="e">
        <f>#REF!+D6+D7+D8+#REF!+D10</f>
        <v>#REF!</v>
      </c>
      <c r="E5" s="64">
        <f>SUM(E6:E10)</f>
        <v>268960</v>
      </c>
      <c r="F5" s="64"/>
    </row>
    <row r="6" spans="1:6" ht="20.25" customHeight="1">
      <c r="A6" s="17">
        <v>742121</v>
      </c>
      <c r="B6" s="6" t="s">
        <v>176</v>
      </c>
      <c r="C6" s="8">
        <v>88484</v>
      </c>
      <c r="D6" s="27">
        <v>60540</v>
      </c>
      <c r="E6" s="65">
        <v>250719</v>
      </c>
      <c r="F6" s="65"/>
    </row>
    <row r="7" spans="1:6" ht="18">
      <c r="A7" s="17">
        <v>7421210</v>
      </c>
      <c r="B7" s="6" t="s">
        <v>6</v>
      </c>
      <c r="C7" s="9">
        <v>3656</v>
      </c>
      <c r="D7" s="27">
        <v>5119</v>
      </c>
      <c r="E7" s="66">
        <v>5631</v>
      </c>
      <c r="F7" s="66"/>
    </row>
    <row r="8" spans="1:6" ht="18">
      <c r="A8" s="17">
        <v>7421211</v>
      </c>
      <c r="B8" s="6" t="s">
        <v>7</v>
      </c>
      <c r="C8" s="8">
        <v>15095</v>
      </c>
      <c r="D8" s="27">
        <v>11389</v>
      </c>
      <c r="E8" s="65">
        <v>12528</v>
      </c>
      <c r="F8" s="65"/>
    </row>
    <row r="9" spans="1:6" ht="18">
      <c r="A9" s="17">
        <v>742322</v>
      </c>
      <c r="B9" s="6" t="s">
        <v>226</v>
      </c>
      <c r="C9" s="8"/>
      <c r="D9" s="27"/>
      <c r="E9" s="67">
        <v>8</v>
      </c>
      <c r="F9" s="67"/>
    </row>
    <row r="10" spans="1:6" ht="36">
      <c r="A10" s="17">
        <v>742325</v>
      </c>
      <c r="B10" s="6" t="s">
        <v>175</v>
      </c>
      <c r="C10" s="7"/>
      <c r="D10" s="28">
        <v>67</v>
      </c>
      <c r="E10" s="67">
        <v>74</v>
      </c>
      <c r="F10" s="67"/>
    </row>
    <row r="11" spans="1:6" ht="18">
      <c r="A11" s="16">
        <v>745</v>
      </c>
      <c r="B11" s="4" t="s">
        <v>8</v>
      </c>
      <c r="C11" s="5" t="e">
        <f>C12+C13+C14+#REF!+C15+C16+C17</f>
        <v>#REF!</v>
      </c>
      <c r="D11" s="26" t="e">
        <f>D12+D13+D14+#REF!+D15+D16+D17</f>
        <v>#REF!</v>
      </c>
      <c r="E11" s="64">
        <f>SUM(E12:E17)</f>
        <v>6180</v>
      </c>
      <c r="F11" s="64"/>
    </row>
    <row r="12" spans="1:6" ht="18">
      <c r="A12" s="49">
        <v>7451112</v>
      </c>
      <c r="B12" s="50" t="s">
        <v>178</v>
      </c>
      <c r="C12" s="10">
        <v>4447</v>
      </c>
      <c r="D12" s="29">
        <v>4605</v>
      </c>
      <c r="E12" s="68">
        <v>5066</v>
      </c>
      <c r="F12" s="68"/>
    </row>
    <row r="13" spans="1:6" ht="18">
      <c r="A13" s="17">
        <v>7451211</v>
      </c>
      <c r="B13" s="6" t="s">
        <v>9</v>
      </c>
      <c r="C13" s="7">
        <v>3</v>
      </c>
      <c r="D13" s="30">
        <v>26</v>
      </c>
      <c r="E13" s="69">
        <v>29</v>
      </c>
      <c r="F13" s="69"/>
    </row>
    <row r="14" spans="1:6" ht="18">
      <c r="A14" s="17">
        <v>74512118</v>
      </c>
      <c r="B14" s="6" t="s">
        <v>10</v>
      </c>
      <c r="C14" s="7">
        <v>26</v>
      </c>
      <c r="D14" s="30">
        <v>31</v>
      </c>
      <c r="E14" s="69">
        <v>34</v>
      </c>
      <c r="F14" s="69"/>
    </row>
    <row r="15" spans="1:6" ht="18">
      <c r="A15" s="17">
        <v>7451212</v>
      </c>
      <c r="B15" s="6" t="s">
        <v>11</v>
      </c>
      <c r="C15" s="7">
        <v>14</v>
      </c>
      <c r="D15" s="30">
        <v>311</v>
      </c>
      <c r="E15" s="69">
        <v>342</v>
      </c>
      <c r="F15" s="69"/>
    </row>
    <row r="16" spans="1:6" ht="18">
      <c r="A16" s="17">
        <v>7451214</v>
      </c>
      <c r="B16" s="6" t="s">
        <v>12</v>
      </c>
      <c r="C16" s="7">
        <v>556</v>
      </c>
      <c r="D16" s="30">
        <v>166</v>
      </c>
      <c r="E16" s="69">
        <v>183</v>
      </c>
      <c r="F16" s="69"/>
    </row>
    <row r="17" spans="1:6" ht="18">
      <c r="A17" s="17">
        <v>7451216</v>
      </c>
      <c r="B17" s="6" t="s">
        <v>13</v>
      </c>
      <c r="C17" s="7">
        <v>546</v>
      </c>
      <c r="D17" s="30">
        <v>478</v>
      </c>
      <c r="E17" s="69">
        <v>526</v>
      </c>
      <c r="F17" s="69"/>
    </row>
    <row r="18" spans="1:6" ht="18">
      <c r="A18" s="16">
        <v>77</v>
      </c>
      <c r="B18" s="4" t="s">
        <v>14</v>
      </c>
      <c r="C18" s="5" t="e">
        <f>C19</f>
        <v>#REF!</v>
      </c>
      <c r="D18" s="26" t="e">
        <f>D19</f>
        <v>#REF!</v>
      </c>
      <c r="E18" s="64">
        <f>E19</f>
        <v>3996</v>
      </c>
      <c r="F18" s="64"/>
    </row>
    <row r="19" spans="1:6" ht="18">
      <c r="A19" s="16">
        <v>771</v>
      </c>
      <c r="B19" s="4" t="s">
        <v>14</v>
      </c>
      <c r="C19" s="5" t="e">
        <f>C20+C21+#REF!</f>
        <v>#REF!</v>
      </c>
      <c r="D19" s="26" t="e">
        <f>D20+D21+#REF!</f>
        <v>#REF!</v>
      </c>
      <c r="E19" s="64">
        <f>E20+E21</f>
        <v>3996</v>
      </c>
      <c r="F19" s="64"/>
    </row>
    <row r="20" spans="1:6" ht="18">
      <c r="A20" s="17">
        <v>771111</v>
      </c>
      <c r="B20" s="6" t="s">
        <v>14</v>
      </c>
      <c r="C20" s="8">
        <v>10477</v>
      </c>
      <c r="D20" s="31">
        <v>8812</v>
      </c>
      <c r="E20" s="67">
        <v>3886</v>
      </c>
      <c r="F20" s="67"/>
    </row>
    <row r="21" spans="1:6" ht="18">
      <c r="A21" s="17">
        <v>771112</v>
      </c>
      <c r="B21" s="6" t="s">
        <v>15</v>
      </c>
      <c r="C21" s="7">
        <v>195</v>
      </c>
      <c r="D21" s="30">
        <v>168</v>
      </c>
      <c r="E21" s="67">
        <v>110</v>
      </c>
      <c r="F21" s="67"/>
    </row>
    <row r="22" spans="1:6" ht="18">
      <c r="A22" s="16">
        <v>78</v>
      </c>
      <c r="B22" s="4" t="s">
        <v>16</v>
      </c>
      <c r="C22" s="5">
        <f>C23</f>
        <v>651256</v>
      </c>
      <c r="D22" s="26">
        <f>D23</f>
        <v>753407</v>
      </c>
      <c r="E22" s="64">
        <f>E23</f>
        <v>1148475</v>
      </c>
      <c r="F22" s="64"/>
    </row>
    <row r="23" spans="1:6" ht="18">
      <c r="A23" s="16">
        <v>781</v>
      </c>
      <c r="B23" s="4" t="s">
        <v>17</v>
      </c>
      <c r="C23" s="5">
        <f>C24+C26</f>
        <v>651256</v>
      </c>
      <c r="D23" s="26">
        <f>D24+D26</f>
        <v>753407</v>
      </c>
      <c r="E23" s="64">
        <f>SUM(E24:E26)</f>
        <v>1148475</v>
      </c>
      <c r="F23" s="64"/>
    </row>
    <row r="24" spans="1:6" ht="18">
      <c r="A24" s="17">
        <v>781111</v>
      </c>
      <c r="B24" s="6" t="s">
        <v>18</v>
      </c>
      <c r="C24" s="8">
        <v>650670</v>
      </c>
      <c r="D24" s="31">
        <v>752892</v>
      </c>
      <c r="E24" s="67">
        <v>86016</v>
      </c>
      <c r="F24" s="67"/>
    </row>
    <row r="25" spans="1:6" ht="18">
      <c r="A25" s="17">
        <v>781112</v>
      </c>
      <c r="B25" s="73" t="s">
        <v>228</v>
      </c>
      <c r="C25" s="8"/>
      <c r="D25" s="31"/>
      <c r="E25" s="74">
        <v>1061815</v>
      </c>
      <c r="F25" s="74"/>
    </row>
    <row r="26" spans="1:6" ht="18">
      <c r="A26" s="17">
        <v>7811111</v>
      </c>
      <c r="B26" s="6" t="s">
        <v>19</v>
      </c>
      <c r="C26" s="7">
        <v>586</v>
      </c>
      <c r="D26" s="30">
        <v>515</v>
      </c>
      <c r="E26" s="67">
        <v>644</v>
      </c>
      <c r="F26" s="67"/>
    </row>
    <row r="27" spans="1:6" ht="18">
      <c r="A27" s="16">
        <v>79</v>
      </c>
      <c r="B27" s="4" t="s">
        <v>20</v>
      </c>
      <c r="C27" s="5" t="e">
        <f>C28</f>
        <v>#REF!</v>
      </c>
      <c r="D27" s="26" t="e">
        <f>D28</f>
        <v>#REF!</v>
      </c>
      <c r="E27" s="70">
        <f>E28</f>
        <v>135004</v>
      </c>
      <c r="F27" s="70">
        <f>F28</f>
        <v>148004</v>
      </c>
    </row>
    <row r="28" spans="1:6" ht="18">
      <c r="A28" s="16">
        <v>791</v>
      </c>
      <c r="B28" s="4" t="s">
        <v>21</v>
      </c>
      <c r="C28" s="5" t="e">
        <f>C29+#REF!+C31+#REF!+C32+#REF!+#REF!</f>
        <v>#REF!</v>
      </c>
      <c r="D28" s="26" t="e">
        <f>D29+#REF!+D31+#REF!+D32+#REF!+#REF!</f>
        <v>#REF!</v>
      </c>
      <c r="E28" s="70">
        <f>E29+E31+E32+E30</f>
        <v>135004</v>
      </c>
      <c r="F28" s="70">
        <f>E28+F30</f>
        <v>148004</v>
      </c>
    </row>
    <row r="29" spans="1:6" ht="18">
      <c r="A29" s="17">
        <v>791111</v>
      </c>
      <c r="B29" s="6" t="s">
        <v>21</v>
      </c>
      <c r="C29" s="8">
        <v>128034</v>
      </c>
      <c r="D29" s="31">
        <v>132175</v>
      </c>
      <c r="E29" s="67">
        <v>125391</v>
      </c>
      <c r="F29" s="67"/>
    </row>
    <row r="30" spans="1:6" ht="21.75" customHeight="1">
      <c r="A30" s="17">
        <v>79111133</v>
      </c>
      <c r="B30" s="6" t="s">
        <v>254</v>
      </c>
      <c r="C30" s="8"/>
      <c r="D30" s="31"/>
      <c r="E30" s="67"/>
      <c r="F30" s="67">
        <v>13000</v>
      </c>
    </row>
    <row r="31" spans="1:6" ht="18">
      <c r="A31" s="17">
        <v>7911115</v>
      </c>
      <c r="B31" s="6" t="s">
        <v>22</v>
      </c>
      <c r="C31" s="8">
        <v>20000</v>
      </c>
      <c r="D31" s="31">
        <v>3650</v>
      </c>
      <c r="E31" s="67">
        <v>9000</v>
      </c>
      <c r="F31" s="67"/>
    </row>
    <row r="32" spans="1:6" ht="18">
      <c r="A32" s="17">
        <v>79111132</v>
      </c>
      <c r="B32" s="6" t="s">
        <v>249</v>
      </c>
      <c r="C32" s="8">
        <v>4424</v>
      </c>
      <c r="D32" s="31">
        <v>493</v>
      </c>
      <c r="E32" s="67">
        <v>613</v>
      </c>
      <c r="F32" s="67"/>
    </row>
    <row r="33" spans="1:6" ht="18">
      <c r="A33" s="16">
        <v>8</v>
      </c>
      <c r="B33" s="4" t="s">
        <v>23</v>
      </c>
      <c r="C33" s="11" t="e">
        <f>C34</f>
        <v>#REF!</v>
      </c>
      <c r="D33" s="32" t="e">
        <f>D34</f>
        <v>#REF!</v>
      </c>
      <c r="E33" s="71">
        <f>E34</f>
        <v>131</v>
      </c>
      <c r="F33" s="71"/>
    </row>
    <row r="34" spans="1:6" ht="18">
      <c r="A34" s="18">
        <v>81</v>
      </c>
      <c r="B34" s="12" t="s">
        <v>24</v>
      </c>
      <c r="C34" s="13" t="e">
        <f>C35+#REF!</f>
        <v>#REF!</v>
      </c>
      <c r="D34" s="33" t="e">
        <f>D35+#REF!</f>
        <v>#REF!</v>
      </c>
      <c r="E34" s="72">
        <f>E35</f>
        <v>131</v>
      </c>
      <c r="F34" s="72"/>
    </row>
    <row r="35" spans="1:6" ht="18">
      <c r="A35" s="18">
        <v>811</v>
      </c>
      <c r="B35" s="12" t="s">
        <v>25</v>
      </c>
      <c r="C35" s="13">
        <v>101</v>
      </c>
      <c r="D35" s="33">
        <f>D36</f>
        <v>130</v>
      </c>
      <c r="E35" s="72">
        <f>E36</f>
        <v>131</v>
      </c>
      <c r="F35" s="72"/>
    </row>
    <row r="36" spans="1:6" ht="18">
      <c r="A36" s="17">
        <v>811122</v>
      </c>
      <c r="B36" s="6" t="s">
        <v>26</v>
      </c>
      <c r="C36" s="7">
        <v>101</v>
      </c>
      <c r="D36" s="30">
        <v>130</v>
      </c>
      <c r="E36" s="67">
        <v>131</v>
      </c>
      <c r="F36" s="67"/>
    </row>
    <row r="37" spans="1:6" ht="18.75" thickBot="1">
      <c r="A37" s="19"/>
      <c r="B37" s="20" t="s">
        <v>27</v>
      </c>
      <c r="C37" s="21">
        <v>950546</v>
      </c>
      <c r="D37" s="34">
        <v>1225622</v>
      </c>
      <c r="E37" s="35">
        <f>E3+E33</f>
        <v>1562746</v>
      </c>
      <c r="F37" s="35">
        <f>E37+F30</f>
        <v>1575746</v>
      </c>
    </row>
  </sheetData>
  <sheetProtection/>
  <mergeCells count="1">
    <mergeCell ref="B1:E1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7"/>
  <sheetViews>
    <sheetView zoomScalePageLayoutView="0" workbookViewId="0" topLeftCell="A163">
      <selection activeCell="G86" sqref="G86"/>
    </sheetView>
  </sheetViews>
  <sheetFormatPr defaultColWidth="9.140625" defaultRowHeight="12.75"/>
  <cols>
    <col min="1" max="1" width="14.57421875" style="15" customWidth="1"/>
    <col min="2" max="2" width="87.140625" style="15" bestFit="1" customWidth="1"/>
    <col min="3" max="3" width="21.8515625" style="15" customWidth="1"/>
    <col min="4" max="4" width="22.00390625" style="75" bestFit="1" customWidth="1"/>
    <col min="5" max="5" width="9.421875" style="0" bestFit="1" customWidth="1"/>
  </cols>
  <sheetData>
    <row r="1" spans="1:4" ht="19.5" thickBot="1">
      <c r="A1" s="40"/>
      <c r="B1" s="91" t="s">
        <v>0</v>
      </c>
      <c r="C1" s="91"/>
      <c r="D1" s="91"/>
    </row>
    <row r="2" spans="1:4" ht="12.75">
      <c r="A2" s="92"/>
      <c r="B2" s="94" t="s">
        <v>174</v>
      </c>
      <c r="C2" s="96" t="s">
        <v>185</v>
      </c>
      <c r="D2" s="96" t="s">
        <v>252</v>
      </c>
    </row>
    <row r="3" spans="1:4" ht="24" customHeight="1">
      <c r="A3" s="93"/>
      <c r="B3" s="95"/>
      <c r="C3" s="97"/>
      <c r="D3" s="97"/>
    </row>
    <row r="4" spans="1:4" ht="18">
      <c r="A4" s="37">
        <v>4</v>
      </c>
      <c r="B4" s="23" t="s">
        <v>28</v>
      </c>
      <c r="C4" s="51">
        <f>C5+C35+C180+C184</f>
        <v>1546016</v>
      </c>
      <c r="D4" s="51">
        <f>D5+D35+C180+C184</f>
        <v>1558806</v>
      </c>
    </row>
    <row r="5" spans="1:4" ht="18">
      <c r="A5" s="37">
        <v>41</v>
      </c>
      <c r="B5" s="23" t="s">
        <v>29</v>
      </c>
      <c r="C5" s="52">
        <f>C6+C23+C16+C20+C29+C31</f>
        <v>256566</v>
      </c>
      <c r="D5" s="52">
        <f>D6+D16+C20+C23+C29+C31</f>
        <v>267708</v>
      </c>
    </row>
    <row r="6" spans="1:4" ht="18">
      <c r="A6" s="37">
        <v>411</v>
      </c>
      <c r="B6" s="23" t="s">
        <v>30</v>
      </c>
      <c r="C6" s="52">
        <f>SUM(C7:C15)</f>
        <v>207401</v>
      </c>
      <c r="D6" s="52">
        <f>C6+D7-C7</f>
        <v>216851</v>
      </c>
    </row>
    <row r="7" spans="1:5" ht="18">
      <c r="A7" s="49">
        <v>411111</v>
      </c>
      <c r="B7" s="50" t="s">
        <v>31</v>
      </c>
      <c r="C7" s="53">
        <v>170838</v>
      </c>
      <c r="D7" s="53">
        <v>180288</v>
      </c>
      <c r="E7" s="88"/>
    </row>
    <row r="8" spans="1:4" ht="18">
      <c r="A8" s="49">
        <v>411112</v>
      </c>
      <c r="B8" s="50" t="s">
        <v>32</v>
      </c>
      <c r="C8" s="53">
        <v>523</v>
      </c>
      <c r="D8" s="53"/>
    </row>
    <row r="9" spans="1:4" ht="18">
      <c r="A9" s="49">
        <v>411113</v>
      </c>
      <c r="B9" s="50" t="s">
        <v>33</v>
      </c>
      <c r="C9" s="53">
        <v>94</v>
      </c>
      <c r="D9" s="53"/>
    </row>
    <row r="10" spans="1:4" ht="18">
      <c r="A10" s="49">
        <v>411115</v>
      </c>
      <c r="B10" s="50" t="s">
        <v>34</v>
      </c>
      <c r="C10" s="53">
        <v>8044</v>
      </c>
      <c r="D10" s="53"/>
    </row>
    <row r="11" spans="1:4" ht="18">
      <c r="A11" s="49">
        <v>411117</v>
      </c>
      <c r="B11" s="50" t="s">
        <v>35</v>
      </c>
      <c r="C11" s="53">
        <v>2065</v>
      </c>
      <c r="D11" s="53"/>
    </row>
    <row r="12" spans="1:4" ht="18">
      <c r="A12" s="49">
        <v>411118</v>
      </c>
      <c r="B12" s="50" t="s">
        <v>36</v>
      </c>
      <c r="C12" s="53">
        <v>21106</v>
      </c>
      <c r="D12" s="53"/>
    </row>
    <row r="13" spans="1:4" ht="18">
      <c r="A13" s="49">
        <v>411119</v>
      </c>
      <c r="B13" s="50" t="s">
        <v>37</v>
      </c>
      <c r="C13" s="53">
        <v>3633</v>
      </c>
      <c r="D13" s="53"/>
    </row>
    <row r="14" spans="1:4" ht="18">
      <c r="A14" s="49">
        <v>411131</v>
      </c>
      <c r="B14" s="50" t="s">
        <v>38</v>
      </c>
      <c r="C14" s="53">
        <v>445</v>
      </c>
      <c r="D14" s="53"/>
    </row>
    <row r="15" spans="1:4" ht="18">
      <c r="A15" s="49">
        <v>411141</v>
      </c>
      <c r="B15" s="50" t="s">
        <v>148</v>
      </c>
      <c r="C15" s="53">
        <v>653</v>
      </c>
      <c r="D15" s="53"/>
    </row>
    <row r="16" spans="1:5" ht="18">
      <c r="A16" s="37">
        <v>412</v>
      </c>
      <c r="B16" s="23" t="s">
        <v>39</v>
      </c>
      <c r="C16" s="54">
        <f>C17+C18+C19</f>
        <v>31455</v>
      </c>
      <c r="D16" s="54">
        <f>D17+D18+D19</f>
        <v>33147</v>
      </c>
      <c r="E16" s="88"/>
    </row>
    <row r="17" spans="1:4" ht="18">
      <c r="A17" s="49">
        <v>412111</v>
      </c>
      <c r="B17" s="50" t="s">
        <v>40</v>
      </c>
      <c r="C17" s="53">
        <v>19330</v>
      </c>
      <c r="D17" s="53">
        <v>20370</v>
      </c>
    </row>
    <row r="18" spans="1:4" ht="18">
      <c r="A18" s="49">
        <v>412211</v>
      </c>
      <c r="B18" s="50" t="s">
        <v>41</v>
      </c>
      <c r="C18" s="53">
        <v>10807</v>
      </c>
      <c r="D18" s="53">
        <v>11388</v>
      </c>
    </row>
    <row r="19" spans="1:4" ht="18">
      <c r="A19" s="49">
        <v>412311</v>
      </c>
      <c r="B19" s="50" t="s">
        <v>42</v>
      </c>
      <c r="C19" s="53">
        <v>1318</v>
      </c>
      <c r="D19" s="53">
        <v>1389</v>
      </c>
    </row>
    <row r="20" spans="1:4" ht="18">
      <c r="A20" s="37">
        <v>413</v>
      </c>
      <c r="B20" s="23" t="s">
        <v>43</v>
      </c>
      <c r="C20" s="54">
        <f>SUM(C21:C22)</f>
        <v>400</v>
      </c>
      <c r="D20" s="54"/>
    </row>
    <row r="21" spans="1:4" ht="18">
      <c r="A21" s="49">
        <v>413111</v>
      </c>
      <c r="B21" s="50" t="s">
        <v>247</v>
      </c>
      <c r="C21" s="55">
        <v>200</v>
      </c>
      <c r="D21" s="55"/>
    </row>
    <row r="22" spans="1:4" ht="18">
      <c r="A22" s="49">
        <v>413112</v>
      </c>
      <c r="B22" s="50" t="s">
        <v>248</v>
      </c>
      <c r="C22" s="55">
        <v>200</v>
      </c>
      <c r="D22" s="55"/>
    </row>
    <row r="23" spans="1:4" ht="18">
      <c r="A23" s="37">
        <v>414</v>
      </c>
      <c r="B23" s="23" t="s">
        <v>44</v>
      </c>
      <c r="C23" s="52">
        <f>SUM(C24:C28)</f>
        <v>7388</v>
      </c>
      <c r="D23" s="52"/>
    </row>
    <row r="24" spans="1:4" ht="18">
      <c r="A24" s="49">
        <v>414111</v>
      </c>
      <c r="B24" s="50" t="s">
        <v>45</v>
      </c>
      <c r="C24" s="53">
        <v>2452</v>
      </c>
      <c r="D24" s="53"/>
    </row>
    <row r="25" spans="1:4" ht="18">
      <c r="A25" s="49">
        <v>414121</v>
      </c>
      <c r="B25" s="50" t="s">
        <v>46</v>
      </c>
      <c r="C25" s="53">
        <v>1434</v>
      </c>
      <c r="D25" s="53"/>
    </row>
    <row r="26" spans="1:4" ht="18">
      <c r="A26" s="49">
        <v>4141211</v>
      </c>
      <c r="B26" s="50" t="s">
        <v>47</v>
      </c>
      <c r="C26" s="53">
        <v>110</v>
      </c>
      <c r="D26" s="53"/>
    </row>
    <row r="27" spans="1:4" ht="18">
      <c r="A27" s="49">
        <v>414311</v>
      </c>
      <c r="B27" s="50" t="s">
        <v>48</v>
      </c>
      <c r="C27" s="53">
        <v>2321</v>
      </c>
      <c r="D27" s="53"/>
    </row>
    <row r="28" spans="1:4" ht="18">
      <c r="A28" s="49">
        <v>414314</v>
      </c>
      <c r="B28" s="50" t="s">
        <v>145</v>
      </c>
      <c r="C28" s="53">
        <v>1071</v>
      </c>
      <c r="D28" s="53"/>
    </row>
    <row r="29" spans="1:4" ht="18">
      <c r="A29" s="37">
        <v>415</v>
      </c>
      <c r="B29" s="23" t="s">
        <v>49</v>
      </c>
      <c r="C29" s="52">
        <f>C30</f>
        <v>7954</v>
      </c>
      <c r="D29" s="52"/>
    </row>
    <row r="30" spans="1:4" ht="18">
      <c r="A30" s="49">
        <v>415112</v>
      </c>
      <c r="B30" s="50" t="s">
        <v>50</v>
      </c>
      <c r="C30" s="56">
        <v>7954</v>
      </c>
      <c r="D30" s="56"/>
    </row>
    <row r="31" spans="1:4" ht="18">
      <c r="A31" s="37">
        <v>416</v>
      </c>
      <c r="B31" s="23" t="s">
        <v>51</v>
      </c>
      <c r="C31" s="54">
        <f>SUM(C32:C34)</f>
        <v>1968</v>
      </c>
      <c r="D31" s="54"/>
    </row>
    <row r="32" spans="1:4" ht="18">
      <c r="A32" s="49">
        <v>4161111</v>
      </c>
      <c r="B32" s="50" t="s">
        <v>236</v>
      </c>
      <c r="C32" s="53">
        <v>310</v>
      </c>
      <c r="D32" s="53"/>
    </row>
    <row r="33" spans="1:4" ht="18">
      <c r="A33" s="49">
        <v>416113</v>
      </c>
      <c r="B33" s="50" t="s">
        <v>52</v>
      </c>
      <c r="C33" s="53">
        <v>118</v>
      </c>
      <c r="D33" s="53"/>
    </row>
    <row r="34" spans="1:4" ht="18">
      <c r="A34" s="49">
        <v>416131</v>
      </c>
      <c r="B34" s="50" t="s">
        <v>154</v>
      </c>
      <c r="C34" s="53">
        <v>1540</v>
      </c>
      <c r="D34" s="53"/>
    </row>
    <row r="35" spans="1:4" ht="18">
      <c r="A35" s="37">
        <v>42</v>
      </c>
      <c r="B35" s="23" t="s">
        <v>53</v>
      </c>
      <c r="C35" s="52">
        <f>C36+C59+C68+C103+C110+C137</f>
        <v>1286872</v>
      </c>
      <c r="D35" s="52">
        <f>D36+C59+D68+C103+D110+D137</f>
        <v>1288520</v>
      </c>
    </row>
    <row r="36" spans="1:5" ht="18">
      <c r="A36" s="37">
        <v>421</v>
      </c>
      <c r="B36" s="23" t="s">
        <v>54</v>
      </c>
      <c r="C36" s="52">
        <f>SUM(C37:C58)</f>
        <v>64091</v>
      </c>
      <c r="D36" s="52">
        <f>D37+C38+C39+D40+D41+D42+D43+D44+D45+C46+D47+D48+D49+C50+D51+D52+C53+C54+C55+C56+C57+C58</f>
        <v>64932</v>
      </c>
      <c r="E36" s="89"/>
    </row>
    <row r="37" spans="1:5" ht="18">
      <c r="A37" s="49">
        <v>421111</v>
      </c>
      <c r="B37" s="50" t="s">
        <v>55</v>
      </c>
      <c r="C37" s="57">
        <v>1246</v>
      </c>
      <c r="D37" s="57">
        <v>1256</v>
      </c>
      <c r="E37" s="89"/>
    </row>
    <row r="38" spans="1:5" ht="18">
      <c r="A38" s="49">
        <v>421112</v>
      </c>
      <c r="B38" s="50" t="s">
        <v>56</v>
      </c>
      <c r="C38" s="57">
        <v>10</v>
      </c>
      <c r="D38" s="57"/>
      <c r="E38" s="89"/>
    </row>
    <row r="39" spans="1:5" ht="18">
      <c r="A39" s="49">
        <v>421121</v>
      </c>
      <c r="B39" s="50" t="s">
        <v>57</v>
      </c>
      <c r="C39" s="57">
        <v>47</v>
      </c>
      <c r="D39" s="57"/>
      <c r="E39" s="89"/>
    </row>
    <row r="40" spans="1:5" ht="18">
      <c r="A40" s="49">
        <v>421211</v>
      </c>
      <c r="B40" s="50" t="s">
        <v>58</v>
      </c>
      <c r="C40" s="57">
        <v>10942</v>
      </c>
      <c r="D40" s="57">
        <v>11198</v>
      </c>
      <c r="E40" s="89"/>
    </row>
    <row r="41" spans="1:5" ht="18">
      <c r="A41" s="49">
        <v>421225</v>
      </c>
      <c r="B41" s="50" t="s">
        <v>59</v>
      </c>
      <c r="C41" s="57">
        <v>37347</v>
      </c>
      <c r="D41" s="57">
        <v>37646</v>
      </c>
      <c r="E41" s="89"/>
    </row>
    <row r="42" spans="1:5" ht="18">
      <c r="A42" s="49">
        <v>421311</v>
      </c>
      <c r="B42" s="50" t="s">
        <v>60</v>
      </c>
      <c r="C42" s="57">
        <v>1154</v>
      </c>
      <c r="D42" s="57">
        <v>1163</v>
      </c>
      <c r="E42" s="89"/>
    </row>
    <row r="43" spans="1:5" ht="18">
      <c r="A43" s="49">
        <v>421321</v>
      </c>
      <c r="B43" s="50" t="s">
        <v>229</v>
      </c>
      <c r="C43" s="57">
        <v>330</v>
      </c>
      <c r="D43" s="57">
        <v>333</v>
      </c>
      <c r="E43" s="89"/>
    </row>
    <row r="44" spans="1:5" ht="18">
      <c r="A44" s="49">
        <v>421324</v>
      </c>
      <c r="B44" s="50" t="s">
        <v>186</v>
      </c>
      <c r="C44" s="57">
        <v>3000</v>
      </c>
      <c r="D44" s="57">
        <v>3000</v>
      </c>
      <c r="E44" s="89"/>
    </row>
    <row r="45" spans="1:5" ht="18">
      <c r="A45" s="49">
        <v>421325</v>
      </c>
      <c r="B45" s="50" t="s">
        <v>235</v>
      </c>
      <c r="C45" s="57">
        <v>1756</v>
      </c>
      <c r="D45" s="57">
        <v>1770</v>
      </c>
      <c r="E45" s="89"/>
    </row>
    <row r="46" spans="1:5" ht="18">
      <c r="A46" s="49">
        <v>421391</v>
      </c>
      <c r="B46" s="50" t="s">
        <v>61</v>
      </c>
      <c r="C46" s="57">
        <v>50</v>
      </c>
      <c r="D46" s="57"/>
      <c r="E46" s="89"/>
    </row>
    <row r="47" spans="1:5" ht="18">
      <c r="A47" s="49">
        <v>421411</v>
      </c>
      <c r="B47" s="50" t="s">
        <v>62</v>
      </c>
      <c r="C47" s="57">
        <v>1571</v>
      </c>
      <c r="D47" s="57">
        <v>1584</v>
      </c>
      <c r="E47" s="89"/>
    </row>
    <row r="48" spans="1:5" ht="18">
      <c r="A48" s="49">
        <v>421412</v>
      </c>
      <c r="B48" s="50" t="s">
        <v>64</v>
      </c>
      <c r="C48" s="57">
        <v>800</v>
      </c>
      <c r="D48" s="57">
        <v>806</v>
      </c>
      <c r="E48" s="89"/>
    </row>
    <row r="49" spans="1:5" ht="18">
      <c r="A49" s="49">
        <v>421414</v>
      </c>
      <c r="B49" s="50" t="s">
        <v>65</v>
      </c>
      <c r="C49" s="57">
        <v>300</v>
      </c>
      <c r="D49" s="57">
        <v>302</v>
      </c>
      <c r="E49" s="89"/>
    </row>
    <row r="50" spans="1:5" ht="18">
      <c r="A50" s="49">
        <v>4214141</v>
      </c>
      <c r="B50" s="50" t="s">
        <v>63</v>
      </c>
      <c r="C50" s="57">
        <v>40</v>
      </c>
      <c r="D50" s="57"/>
      <c r="E50" s="89"/>
    </row>
    <row r="51" spans="1:5" ht="18">
      <c r="A51" s="49">
        <v>4214191</v>
      </c>
      <c r="B51" s="50" t="s">
        <v>234</v>
      </c>
      <c r="C51" s="57">
        <v>457</v>
      </c>
      <c r="D51" s="57">
        <v>680</v>
      </c>
      <c r="E51" s="89"/>
    </row>
    <row r="52" spans="1:5" ht="18">
      <c r="A52" s="49">
        <v>421421</v>
      </c>
      <c r="B52" s="50" t="s">
        <v>66</v>
      </c>
      <c r="C52" s="57">
        <v>801</v>
      </c>
      <c r="D52" s="57">
        <v>807</v>
      </c>
      <c r="E52" s="89"/>
    </row>
    <row r="53" spans="1:5" ht="18">
      <c r="A53" s="49">
        <v>421511</v>
      </c>
      <c r="B53" s="50" t="s">
        <v>187</v>
      </c>
      <c r="C53" s="57">
        <v>2220</v>
      </c>
      <c r="D53" s="57"/>
      <c r="E53" s="89"/>
    </row>
    <row r="54" spans="1:5" ht="18">
      <c r="A54" s="49">
        <v>421512</v>
      </c>
      <c r="B54" s="50" t="s">
        <v>188</v>
      </c>
      <c r="C54" s="57">
        <v>389</v>
      </c>
      <c r="D54" s="57"/>
      <c r="E54" s="89"/>
    </row>
    <row r="55" spans="1:5" ht="18">
      <c r="A55" s="49">
        <v>421513</v>
      </c>
      <c r="B55" s="50" t="s">
        <v>189</v>
      </c>
      <c r="C55" s="57">
        <v>968</v>
      </c>
      <c r="D55" s="57"/>
      <c r="E55" s="89"/>
    </row>
    <row r="56" spans="1:5" ht="18">
      <c r="A56" s="49">
        <v>421521</v>
      </c>
      <c r="B56" s="50" t="s">
        <v>190</v>
      </c>
      <c r="C56" s="57">
        <v>340</v>
      </c>
      <c r="D56" s="57"/>
      <c r="E56" s="89"/>
    </row>
    <row r="57" spans="1:5" ht="18">
      <c r="A57" s="49">
        <v>421625</v>
      </c>
      <c r="B57" s="50" t="s">
        <v>233</v>
      </c>
      <c r="C57" s="57">
        <v>106</v>
      </c>
      <c r="D57" s="57"/>
      <c r="E57" s="89"/>
    </row>
    <row r="58" spans="1:5" ht="18">
      <c r="A58" s="49">
        <v>4219191</v>
      </c>
      <c r="B58" s="50" t="s">
        <v>146</v>
      </c>
      <c r="C58" s="57">
        <v>217</v>
      </c>
      <c r="D58" s="57"/>
      <c r="E58" s="89"/>
    </row>
    <row r="59" spans="1:5" ht="18">
      <c r="A59" s="37">
        <v>422</v>
      </c>
      <c r="B59" s="23" t="s">
        <v>67</v>
      </c>
      <c r="C59" s="52">
        <f>SUM(C60:C67)</f>
        <v>2389</v>
      </c>
      <c r="D59" s="52"/>
      <c r="E59" s="89"/>
    </row>
    <row r="60" spans="1:5" ht="18">
      <c r="A60" s="49">
        <v>422111</v>
      </c>
      <c r="B60" s="50" t="s">
        <v>68</v>
      </c>
      <c r="C60" s="53">
        <v>783</v>
      </c>
      <c r="D60" s="53"/>
      <c r="E60" s="89"/>
    </row>
    <row r="61" spans="1:5" ht="18">
      <c r="A61" s="49">
        <v>422121</v>
      </c>
      <c r="B61" s="50" t="s">
        <v>69</v>
      </c>
      <c r="C61" s="53">
        <v>221</v>
      </c>
      <c r="D61" s="53"/>
      <c r="E61" s="89"/>
    </row>
    <row r="62" spans="1:5" ht="18">
      <c r="A62" s="49">
        <v>422131</v>
      </c>
      <c r="B62" s="50" t="s">
        <v>70</v>
      </c>
      <c r="C62" s="53">
        <v>155</v>
      </c>
      <c r="D62" s="53"/>
      <c r="E62" s="89"/>
    </row>
    <row r="63" spans="1:5" ht="18">
      <c r="A63" s="49">
        <v>422199</v>
      </c>
      <c r="B63" s="50" t="s">
        <v>147</v>
      </c>
      <c r="C63" s="53">
        <v>20</v>
      </c>
      <c r="D63" s="53"/>
      <c r="E63" s="89"/>
    </row>
    <row r="64" spans="1:5" ht="18">
      <c r="A64" s="49">
        <v>422211</v>
      </c>
      <c r="B64" s="50" t="s">
        <v>71</v>
      </c>
      <c r="C64" s="53">
        <v>336</v>
      </c>
      <c r="D64" s="53"/>
      <c r="E64" s="89"/>
    </row>
    <row r="65" spans="1:5" ht="22.5" customHeight="1">
      <c r="A65" s="49">
        <v>422221</v>
      </c>
      <c r="B65" s="50" t="s">
        <v>177</v>
      </c>
      <c r="C65" s="53">
        <v>124</v>
      </c>
      <c r="D65" s="53"/>
      <c r="E65" s="89"/>
    </row>
    <row r="66" spans="1:5" ht="18">
      <c r="A66" s="49">
        <v>422231</v>
      </c>
      <c r="B66" s="50" t="s">
        <v>72</v>
      </c>
      <c r="C66" s="53">
        <v>700</v>
      </c>
      <c r="D66" s="53"/>
      <c r="E66" s="89"/>
    </row>
    <row r="67" spans="1:5" ht="18">
      <c r="A67" s="49">
        <v>422299</v>
      </c>
      <c r="B67" s="50" t="s">
        <v>73</v>
      </c>
      <c r="C67" s="53">
        <v>50</v>
      </c>
      <c r="D67" s="53"/>
      <c r="E67" s="89"/>
    </row>
    <row r="68" spans="1:5" ht="18">
      <c r="A68" s="37">
        <v>423</v>
      </c>
      <c r="B68" s="23" t="s">
        <v>74</v>
      </c>
      <c r="C68" s="52">
        <f>SUM(C69:C102)</f>
        <v>33771</v>
      </c>
      <c r="D68" s="52">
        <f>C68+D70-C70+D84+D101+D102-C101-C102+D107-C107</f>
        <v>33269</v>
      </c>
      <c r="E68" s="89"/>
    </row>
    <row r="69" spans="1:5" ht="18">
      <c r="A69" s="49">
        <v>423111</v>
      </c>
      <c r="B69" s="50" t="s">
        <v>75</v>
      </c>
      <c r="C69" s="53">
        <v>377</v>
      </c>
      <c r="D69" s="53"/>
      <c r="E69" s="89"/>
    </row>
    <row r="70" spans="1:5" ht="18">
      <c r="A70" s="49">
        <v>423191</v>
      </c>
      <c r="B70" s="50" t="s">
        <v>232</v>
      </c>
      <c r="C70" s="53">
        <v>2000</v>
      </c>
      <c r="D70" s="53">
        <v>2042</v>
      </c>
      <c r="E70" s="89"/>
    </row>
    <row r="71" spans="1:5" ht="18">
      <c r="A71" s="49">
        <v>423199</v>
      </c>
      <c r="B71" s="50" t="s">
        <v>219</v>
      </c>
      <c r="C71" s="53">
        <v>272</v>
      </c>
      <c r="D71" s="53"/>
      <c r="E71" s="89"/>
    </row>
    <row r="72" spans="1:5" ht="18">
      <c r="A72" s="49">
        <v>423211</v>
      </c>
      <c r="B72" s="50" t="s">
        <v>191</v>
      </c>
      <c r="C72" s="53">
        <v>800</v>
      </c>
      <c r="D72" s="53"/>
      <c r="E72" s="89"/>
    </row>
    <row r="73" spans="1:5" ht="18">
      <c r="A73" s="49">
        <v>423212</v>
      </c>
      <c r="B73" s="50" t="s">
        <v>76</v>
      </c>
      <c r="C73" s="53">
        <v>955</v>
      </c>
      <c r="D73" s="53"/>
      <c r="E73" s="89"/>
    </row>
    <row r="74" spans="1:5" ht="18">
      <c r="A74" s="49">
        <v>423221</v>
      </c>
      <c r="B74" s="50" t="s">
        <v>172</v>
      </c>
      <c r="C74" s="53">
        <v>340</v>
      </c>
      <c r="D74" s="53"/>
      <c r="E74" s="89"/>
    </row>
    <row r="75" spans="1:5" ht="18">
      <c r="A75" s="49">
        <v>423311</v>
      </c>
      <c r="B75" s="50" t="s">
        <v>77</v>
      </c>
      <c r="C75" s="53">
        <v>1655</v>
      </c>
      <c r="D75" s="53"/>
      <c r="E75" s="89"/>
    </row>
    <row r="76" spans="1:5" ht="18">
      <c r="A76" s="49">
        <v>423321</v>
      </c>
      <c r="B76" s="50" t="s">
        <v>78</v>
      </c>
      <c r="C76" s="53">
        <v>310</v>
      </c>
      <c r="D76" s="53"/>
      <c r="E76" s="89"/>
    </row>
    <row r="77" spans="1:5" ht="18">
      <c r="A77" s="49">
        <v>423322</v>
      </c>
      <c r="B77" s="50" t="s">
        <v>79</v>
      </c>
      <c r="C77" s="53">
        <v>100</v>
      </c>
      <c r="D77" s="53"/>
      <c r="E77" s="89"/>
    </row>
    <row r="78" spans="1:5" ht="18">
      <c r="A78" s="49">
        <v>423391</v>
      </c>
      <c r="B78" s="50" t="s">
        <v>80</v>
      </c>
      <c r="C78" s="53">
        <v>246</v>
      </c>
      <c r="D78" s="53"/>
      <c r="E78" s="89"/>
    </row>
    <row r="79" spans="1:5" ht="18">
      <c r="A79" s="49">
        <v>423392</v>
      </c>
      <c r="B79" s="50" t="s">
        <v>81</v>
      </c>
      <c r="C79" s="53">
        <v>500</v>
      </c>
      <c r="D79" s="53"/>
      <c r="E79" s="89"/>
    </row>
    <row r="80" spans="1:5" ht="18">
      <c r="A80" s="49">
        <v>423412</v>
      </c>
      <c r="B80" s="42" t="s">
        <v>160</v>
      </c>
      <c r="C80" s="53">
        <v>340</v>
      </c>
      <c r="D80" s="53"/>
      <c r="E80" s="89"/>
    </row>
    <row r="81" spans="1:5" ht="18">
      <c r="A81" s="49">
        <v>423413</v>
      </c>
      <c r="B81" s="45" t="s">
        <v>192</v>
      </c>
      <c r="C81" s="53">
        <v>1000</v>
      </c>
      <c r="D81" s="53"/>
      <c r="E81" s="89"/>
    </row>
    <row r="82" spans="1:5" ht="36">
      <c r="A82" s="49">
        <v>423419</v>
      </c>
      <c r="B82" s="45" t="s">
        <v>220</v>
      </c>
      <c r="C82" s="53">
        <v>3000</v>
      </c>
      <c r="D82" s="53"/>
      <c r="E82" s="89"/>
    </row>
    <row r="83" spans="1:5" ht="18">
      <c r="A83" s="49">
        <v>423421</v>
      </c>
      <c r="B83" s="50" t="s">
        <v>193</v>
      </c>
      <c r="C83" s="53">
        <v>3000</v>
      </c>
      <c r="D83" s="53"/>
      <c r="E83" s="89"/>
    </row>
    <row r="84" spans="1:5" ht="18">
      <c r="A84" s="99">
        <v>4234211</v>
      </c>
      <c r="B84" s="100" t="s">
        <v>253</v>
      </c>
      <c r="C84" s="101"/>
      <c r="D84" s="102">
        <v>59</v>
      </c>
      <c r="E84" s="89"/>
    </row>
    <row r="85" spans="1:5" ht="18">
      <c r="A85" s="49">
        <v>423422</v>
      </c>
      <c r="B85" s="50" t="s">
        <v>221</v>
      </c>
      <c r="C85" s="53">
        <v>1500</v>
      </c>
      <c r="D85" s="53"/>
      <c r="E85" s="89"/>
    </row>
    <row r="86" spans="1:5" ht="18">
      <c r="A86" s="49">
        <v>423432</v>
      </c>
      <c r="B86" s="50" t="s">
        <v>152</v>
      </c>
      <c r="C86" s="53">
        <v>700</v>
      </c>
      <c r="D86" s="53"/>
      <c r="E86" s="89"/>
    </row>
    <row r="87" spans="1:5" ht="18">
      <c r="A87" s="49">
        <v>423433</v>
      </c>
      <c r="B87" s="50" t="s">
        <v>179</v>
      </c>
      <c r="C87" s="53">
        <v>1322</v>
      </c>
      <c r="D87" s="53"/>
      <c r="E87" s="89"/>
    </row>
    <row r="88" spans="1:5" ht="18">
      <c r="A88" s="49">
        <v>423441</v>
      </c>
      <c r="B88" s="50" t="s">
        <v>82</v>
      </c>
      <c r="C88" s="53">
        <v>1000</v>
      </c>
      <c r="D88" s="53"/>
      <c r="E88" s="89"/>
    </row>
    <row r="89" spans="1:5" ht="18">
      <c r="A89" s="49">
        <v>423449</v>
      </c>
      <c r="B89" s="42" t="s">
        <v>222</v>
      </c>
      <c r="C89" s="53">
        <v>1010</v>
      </c>
      <c r="D89" s="53"/>
      <c r="E89" s="89"/>
    </row>
    <row r="90" spans="1:5" ht="18">
      <c r="A90" s="49">
        <v>423521</v>
      </c>
      <c r="B90" s="50" t="s">
        <v>83</v>
      </c>
      <c r="C90" s="53">
        <v>932</v>
      </c>
      <c r="D90" s="53"/>
      <c r="E90" s="89"/>
    </row>
    <row r="91" spans="1:5" ht="18">
      <c r="A91" s="38">
        <v>423591</v>
      </c>
      <c r="B91" s="24" t="s">
        <v>154</v>
      </c>
      <c r="C91" s="53">
        <v>2825</v>
      </c>
      <c r="D91" s="53"/>
      <c r="E91" s="89"/>
    </row>
    <row r="92" spans="1:5" ht="18">
      <c r="A92" s="49">
        <v>423592</v>
      </c>
      <c r="B92" s="50" t="s">
        <v>84</v>
      </c>
      <c r="C92" s="53">
        <v>113</v>
      </c>
      <c r="D92" s="53"/>
      <c r="E92" s="89"/>
    </row>
    <row r="93" spans="1:5" ht="18">
      <c r="A93" s="49">
        <v>4235921</v>
      </c>
      <c r="B93" s="50" t="s">
        <v>85</v>
      </c>
      <c r="C93" s="53">
        <v>2336</v>
      </c>
      <c r="D93" s="53"/>
      <c r="E93" s="89"/>
    </row>
    <row r="94" spans="1:5" ht="18">
      <c r="A94" s="49">
        <v>4235922</v>
      </c>
      <c r="B94" s="50" t="s">
        <v>86</v>
      </c>
      <c r="C94" s="53">
        <v>540</v>
      </c>
      <c r="D94" s="53"/>
      <c r="E94" s="89"/>
    </row>
    <row r="95" spans="1:5" ht="18">
      <c r="A95" s="49">
        <v>423593</v>
      </c>
      <c r="B95" s="50" t="s">
        <v>180</v>
      </c>
      <c r="C95" s="53">
        <v>1658</v>
      </c>
      <c r="D95" s="53"/>
      <c r="E95" s="89"/>
    </row>
    <row r="96" spans="1:5" ht="18">
      <c r="A96" s="49">
        <v>423612</v>
      </c>
      <c r="B96" s="50" t="s">
        <v>87</v>
      </c>
      <c r="C96" s="53">
        <v>1071</v>
      </c>
      <c r="D96" s="53"/>
      <c r="E96" s="89"/>
    </row>
    <row r="97" spans="1:5" ht="18">
      <c r="A97" s="49">
        <v>423621</v>
      </c>
      <c r="B97" s="50" t="s">
        <v>88</v>
      </c>
      <c r="C97" s="53">
        <v>50</v>
      </c>
      <c r="D97" s="53"/>
      <c r="E97" s="89"/>
    </row>
    <row r="98" spans="1:5" ht="18">
      <c r="A98" s="49">
        <v>423711</v>
      </c>
      <c r="B98" s="50" t="s">
        <v>89</v>
      </c>
      <c r="C98" s="53">
        <v>300</v>
      </c>
      <c r="D98" s="53"/>
      <c r="E98" s="89"/>
    </row>
    <row r="99" spans="1:5" ht="18">
      <c r="A99" s="49">
        <v>423911</v>
      </c>
      <c r="B99" s="50" t="s">
        <v>90</v>
      </c>
      <c r="C99" s="53">
        <v>330</v>
      </c>
      <c r="D99" s="53"/>
      <c r="E99" s="89"/>
    </row>
    <row r="100" spans="1:5" ht="18">
      <c r="A100" s="49">
        <v>4239111</v>
      </c>
      <c r="B100" s="50" t="s">
        <v>91</v>
      </c>
      <c r="C100" s="53">
        <v>2971</v>
      </c>
      <c r="D100" s="53"/>
      <c r="E100" s="89"/>
    </row>
    <row r="101" spans="1:5" ht="18">
      <c r="A101" s="49">
        <v>4239112</v>
      </c>
      <c r="B101" s="50" t="s">
        <v>237</v>
      </c>
      <c r="C101" s="53">
        <v>118</v>
      </c>
      <c r="D101" s="53">
        <v>268</v>
      </c>
      <c r="E101" s="89"/>
    </row>
    <row r="102" spans="1:5" ht="18">
      <c r="A102" s="49">
        <v>4239113</v>
      </c>
      <c r="B102" s="50" t="s">
        <v>237</v>
      </c>
      <c r="C102" s="53">
        <v>100</v>
      </c>
      <c r="D102" s="53">
        <v>247</v>
      </c>
      <c r="E102" s="89"/>
    </row>
    <row r="103" spans="1:5" ht="18">
      <c r="A103" s="37">
        <v>424</v>
      </c>
      <c r="B103" s="23" t="s">
        <v>92</v>
      </c>
      <c r="C103" s="52">
        <f>SUM(C104:C109)</f>
        <v>9636</v>
      </c>
      <c r="D103" s="52"/>
      <c r="E103" s="89"/>
    </row>
    <row r="104" spans="1:5" ht="18">
      <c r="A104" s="49">
        <v>424231</v>
      </c>
      <c r="B104" s="50" t="s">
        <v>238</v>
      </c>
      <c r="C104" s="53">
        <v>395</v>
      </c>
      <c r="D104" s="53"/>
      <c r="E104" s="89"/>
    </row>
    <row r="105" spans="1:5" ht="18">
      <c r="A105" s="49">
        <v>424311</v>
      </c>
      <c r="B105" s="50" t="s">
        <v>246</v>
      </c>
      <c r="C105" s="53">
        <v>812</v>
      </c>
      <c r="D105" s="53"/>
      <c r="E105" s="89"/>
    </row>
    <row r="106" spans="1:5" ht="18">
      <c r="A106" s="49">
        <v>424341</v>
      </c>
      <c r="B106" s="50" t="s">
        <v>194</v>
      </c>
      <c r="C106" s="53">
        <v>3433</v>
      </c>
      <c r="D106" s="53"/>
      <c r="E106" s="89"/>
    </row>
    <row r="107" spans="1:5" ht="18">
      <c r="A107" s="49">
        <v>424351</v>
      </c>
      <c r="B107" s="42" t="s">
        <v>245</v>
      </c>
      <c r="C107" s="53">
        <v>3000</v>
      </c>
      <c r="D107" s="53">
        <v>2100</v>
      </c>
      <c r="E107" s="89"/>
    </row>
    <row r="108" spans="1:5" ht="18">
      <c r="A108" s="49">
        <v>424911</v>
      </c>
      <c r="B108" s="50" t="s">
        <v>93</v>
      </c>
      <c r="C108" s="53">
        <v>300</v>
      </c>
      <c r="D108" s="53"/>
      <c r="E108" s="89"/>
    </row>
    <row r="109" spans="1:5" ht="18">
      <c r="A109" s="49">
        <v>4249113</v>
      </c>
      <c r="B109" s="50" t="s">
        <v>181</v>
      </c>
      <c r="C109" s="53">
        <v>1696</v>
      </c>
      <c r="D109" s="53"/>
      <c r="E109" s="89"/>
    </row>
    <row r="110" spans="1:5" ht="18">
      <c r="A110" s="37">
        <v>425</v>
      </c>
      <c r="B110" s="23" t="s">
        <v>94</v>
      </c>
      <c r="C110" s="52">
        <f>SUM(C111:C136)</f>
        <v>15604</v>
      </c>
      <c r="D110" s="52">
        <f>C110+D127-C127+D135-C135</f>
        <v>16539</v>
      </c>
      <c r="E110" s="89"/>
    </row>
    <row r="111" spans="1:5" ht="18">
      <c r="A111" s="49">
        <v>425111</v>
      </c>
      <c r="B111" s="50" t="s">
        <v>195</v>
      </c>
      <c r="C111" s="53">
        <v>1000</v>
      </c>
      <c r="D111" s="53"/>
      <c r="E111" s="89"/>
    </row>
    <row r="112" spans="1:5" ht="18">
      <c r="A112" s="49">
        <v>425112</v>
      </c>
      <c r="B112" s="50" t="s">
        <v>95</v>
      </c>
      <c r="C112" s="53">
        <v>300</v>
      </c>
      <c r="D112" s="53"/>
      <c r="E112" s="89"/>
    </row>
    <row r="113" spans="1:5" ht="18">
      <c r="A113" s="49">
        <v>425113</v>
      </c>
      <c r="B113" s="50" t="s">
        <v>96</v>
      </c>
      <c r="C113" s="53">
        <v>1059</v>
      </c>
      <c r="D113" s="53"/>
      <c r="E113" s="89"/>
    </row>
    <row r="114" spans="1:5" ht="18">
      <c r="A114" s="49">
        <v>425114</v>
      </c>
      <c r="B114" s="42" t="s">
        <v>161</v>
      </c>
      <c r="C114" s="53">
        <v>340</v>
      </c>
      <c r="D114" s="53"/>
      <c r="E114" s="89"/>
    </row>
    <row r="115" spans="1:5" ht="18">
      <c r="A115" s="49">
        <v>425115</v>
      </c>
      <c r="B115" s="50" t="s">
        <v>223</v>
      </c>
      <c r="C115" s="53">
        <v>338</v>
      </c>
      <c r="D115" s="53"/>
      <c r="E115" s="89"/>
    </row>
    <row r="116" spans="1:5" ht="18">
      <c r="A116" s="49">
        <v>425116</v>
      </c>
      <c r="B116" s="50" t="s">
        <v>97</v>
      </c>
      <c r="C116" s="53">
        <v>200</v>
      </c>
      <c r="D116" s="53"/>
      <c r="E116" s="89"/>
    </row>
    <row r="117" spans="1:5" ht="18">
      <c r="A117" s="49">
        <v>425117</v>
      </c>
      <c r="B117" s="50" t="s">
        <v>98</v>
      </c>
      <c r="C117" s="53">
        <v>340</v>
      </c>
      <c r="D117" s="53"/>
      <c r="E117" s="89"/>
    </row>
    <row r="118" spans="1:5" ht="18">
      <c r="A118" s="49">
        <v>425118</v>
      </c>
      <c r="B118" s="50" t="s">
        <v>99</v>
      </c>
      <c r="C118" s="53">
        <v>200</v>
      </c>
      <c r="D118" s="53"/>
      <c r="E118" s="89"/>
    </row>
    <row r="119" spans="1:5" ht="18">
      <c r="A119" s="49">
        <v>425119</v>
      </c>
      <c r="B119" s="50" t="s">
        <v>100</v>
      </c>
      <c r="C119" s="53">
        <v>340</v>
      </c>
      <c r="D119" s="53"/>
      <c r="E119" s="89"/>
    </row>
    <row r="120" spans="1:5" ht="18">
      <c r="A120" s="49">
        <v>425191</v>
      </c>
      <c r="B120" s="50" t="s">
        <v>196</v>
      </c>
      <c r="C120" s="53">
        <v>340</v>
      </c>
      <c r="D120" s="53"/>
      <c r="E120" s="89"/>
    </row>
    <row r="121" spans="1:5" ht="18">
      <c r="A121" s="49">
        <v>425211</v>
      </c>
      <c r="B121" s="50" t="s">
        <v>239</v>
      </c>
      <c r="C121" s="53">
        <v>519</v>
      </c>
      <c r="D121" s="53"/>
      <c r="E121" s="89"/>
    </row>
    <row r="122" spans="1:5" ht="18">
      <c r="A122" s="49">
        <v>425212</v>
      </c>
      <c r="B122" s="50" t="s">
        <v>101</v>
      </c>
      <c r="C122" s="53">
        <v>328</v>
      </c>
      <c r="D122" s="53"/>
      <c r="E122" s="89"/>
    </row>
    <row r="123" spans="1:5" ht="18">
      <c r="A123" s="49">
        <v>425213</v>
      </c>
      <c r="B123" s="50" t="s">
        <v>155</v>
      </c>
      <c r="C123" s="53">
        <v>340</v>
      </c>
      <c r="D123" s="53"/>
      <c r="E123" s="89"/>
    </row>
    <row r="124" spans="1:5" ht="18">
      <c r="A124" s="49">
        <v>425219</v>
      </c>
      <c r="B124" s="50" t="s">
        <v>102</v>
      </c>
      <c r="C124" s="53">
        <v>340</v>
      </c>
      <c r="D124" s="53"/>
      <c r="E124" s="89"/>
    </row>
    <row r="125" spans="1:5" ht="18">
      <c r="A125" s="49">
        <v>425221</v>
      </c>
      <c r="B125" s="50" t="s">
        <v>134</v>
      </c>
      <c r="C125" s="53">
        <v>200</v>
      </c>
      <c r="D125" s="53"/>
      <c r="E125" s="89"/>
    </row>
    <row r="126" spans="1:5" ht="18">
      <c r="A126" s="49">
        <v>425222</v>
      </c>
      <c r="B126" s="50" t="s">
        <v>103</v>
      </c>
      <c r="C126" s="53">
        <v>340</v>
      </c>
      <c r="D126" s="53"/>
      <c r="E126" s="89"/>
    </row>
    <row r="127" spans="1:5" ht="18">
      <c r="A127" s="49">
        <v>425223</v>
      </c>
      <c r="B127" s="50" t="s">
        <v>156</v>
      </c>
      <c r="C127" s="53">
        <v>200</v>
      </c>
      <c r="D127" s="53">
        <v>235</v>
      </c>
      <c r="E127" s="89"/>
    </row>
    <row r="128" spans="1:5" ht="18">
      <c r="A128" s="49">
        <v>425225</v>
      </c>
      <c r="B128" s="50" t="s">
        <v>157</v>
      </c>
      <c r="C128" s="53">
        <v>100</v>
      </c>
      <c r="D128" s="53"/>
      <c r="E128" s="89"/>
    </row>
    <row r="129" spans="1:5" ht="18">
      <c r="A129" s="49">
        <v>425226</v>
      </c>
      <c r="B129" s="50" t="s">
        <v>240</v>
      </c>
      <c r="C129" s="53">
        <v>352</v>
      </c>
      <c r="D129" s="53"/>
      <c r="E129" s="89"/>
    </row>
    <row r="130" spans="1:5" ht="18">
      <c r="A130" s="49">
        <v>425227</v>
      </c>
      <c r="B130" s="50" t="s">
        <v>158</v>
      </c>
      <c r="C130" s="53">
        <v>200</v>
      </c>
      <c r="D130" s="53"/>
      <c r="E130" s="89"/>
    </row>
    <row r="131" spans="1:5" ht="18">
      <c r="A131" s="49">
        <v>425229</v>
      </c>
      <c r="B131" s="50" t="s">
        <v>159</v>
      </c>
      <c r="C131" s="53">
        <v>100</v>
      </c>
      <c r="D131" s="53"/>
      <c r="E131" s="89"/>
    </row>
    <row r="132" spans="1:5" ht="18">
      <c r="A132" s="38">
        <v>425251</v>
      </c>
      <c r="B132" s="50" t="s">
        <v>104</v>
      </c>
      <c r="C132" s="53">
        <v>1000</v>
      </c>
      <c r="D132" s="53"/>
      <c r="E132" s="89"/>
    </row>
    <row r="133" spans="1:5" ht="18">
      <c r="A133" s="38">
        <v>425252</v>
      </c>
      <c r="B133" s="50" t="s">
        <v>105</v>
      </c>
      <c r="C133" s="53">
        <v>3944</v>
      </c>
      <c r="D133" s="53"/>
      <c r="E133" s="89"/>
    </row>
    <row r="134" spans="1:5" ht="18">
      <c r="A134" s="49">
        <v>425253</v>
      </c>
      <c r="B134" s="50" t="s">
        <v>241</v>
      </c>
      <c r="C134" s="53">
        <v>2581</v>
      </c>
      <c r="D134" s="53"/>
      <c r="E134" s="89"/>
    </row>
    <row r="135" spans="1:5" ht="18">
      <c r="A135" s="38">
        <v>425281</v>
      </c>
      <c r="B135" s="50" t="s">
        <v>106</v>
      </c>
      <c r="C135" s="53">
        <v>300</v>
      </c>
      <c r="D135" s="53">
        <v>1200</v>
      </c>
      <c r="E135" s="89"/>
    </row>
    <row r="136" spans="1:5" ht="36">
      <c r="A136" s="49">
        <v>425291</v>
      </c>
      <c r="B136" s="50" t="s">
        <v>107</v>
      </c>
      <c r="C136" s="53">
        <v>303</v>
      </c>
      <c r="D136" s="53"/>
      <c r="E136" s="89"/>
    </row>
    <row r="137" spans="1:5" ht="18">
      <c r="A137" s="36">
        <v>426</v>
      </c>
      <c r="B137" s="23" t="s">
        <v>108</v>
      </c>
      <c r="C137" s="58">
        <f>SUM(C138:C179)</f>
        <v>1161381</v>
      </c>
      <c r="D137" s="58">
        <f>C137+D138-C138+D145-C145+D146-C146+D152-C152+D169-C169</f>
        <v>1161755</v>
      </c>
      <c r="E137" s="89"/>
    </row>
    <row r="138" spans="1:5" ht="18">
      <c r="A138" s="49">
        <v>426111</v>
      </c>
      <c r="B138" s="50" t="s">
        <v>109</v>
      </c>
      <c r="C138" s="53">
        <v>2843</v>
      </c>
      <c r="D138" s="53">
        <v>2951</v>
      </c>
      <c r="E138" s="89"/>
    </row>
    <row r="139" spans="1:5" ht="18">
      <c r="A139" s="49">
        <v>426121</v>
      </c>
      <c r="B139" s="24" t="s">
        <v>162</v>
      </c>
      <c r="C139" s="53">
        <v>600</v>
      </c>
      <c r="D139" s="53"/>
      <c r="E139" s="89"/>
    </row>
    <row r="140" spans="1:5" ht="18">
      <c r="A140" s="49">
        <v>426124</v>
      </c>
      <c r="B140" s="50" t="s">
        <v>216</v>
      </c>
      <c r="C140" s="53">
        <v>340</v>
      </c>
      <c r="D140" s="53"/>
      <c r="E140" s="89"/>
    </row>
    <row r="141" spans="1:5" ht="18">
      <c r="A141" s="49">
        <v>426131</v>
      </c>
      <c r="B141" s="50" t="s">
        <v>110</v>
      </c>
      <c r="C141" s="53">
        <v>33</v>
      </c>
      <c r="D141" s="53"/>
      <c r="E141" s="89"/>
    </row>
    <row r="142" spans="1:5" ht="54">
      <c r="A142" s="49">
        <v>426191</v>
      </c>
      <c r="B142" s="25" t="s">
        <v>183</v>
      </c>
      <c r="C142" s="53">
        <v>867</v>
      </c>
      <c r="D142" s="53"/>
      <c r="E142" s="89"/>
    </row>
    <row r="143" spans="1:5" ht="18">
      <c r="A143" s="49">
        <v>426211</v>
      </c>
      <c r="B143" s="50" t="s">
        <v>111</v>
      </c>
      <c r="C143" s="53">
        <v>67</v>
      </c>
      <c r="D143" s="53"/>
      <c r="E143" s="89"/>
    </row>
    <row r="144" spans="1:5" ht="18">
      <c r="A144" s="49">
        <v>426221</v>
      </c>
      <c r="B144" s="50" t="s">
        <v>217</v>
      </c>
      <c r="C144" s="53">
        <v>56</v>
      </c>
      <c r="D144" s="53"/>
      <c r="E144" s="89"/>
    </row>
    <row r="145" spans="1:5" ht="18">
      <c r="A145" s="49">
        <v>426311</v>
      </c>
      <c r="B145" s="50" t="s">
        <v>112</v>
      </c>
      <c r="C145" s="53">
        <v>470</v>
      </c>
      <c r="D145" s="53">
        <v>570</v>
      </c>
      <c r="E145" s="89"/>
    </row>
    <row r="146" spans="1:5" ht="18">
      <c r="A146" s="49">
        <v>426312</v>
      </c>
      <c r="B146" s="50" t="s">
        <v>197</v>
      </c>
      <c r="C146" s="53">
        <v>300</v>
      </c>
      <c r="D146" s="53">
        <v>400</v>
      </c>
      <c r="E146" s="89"/>
    </row>
    <row r="147" spans="1:5" ht="18">
      <c r="A147" s="49">
        <v>426411</v>
      </c>
      <c r="B147" s="50" t="s">
        <v>218</v>
      </c>
      <c r="C147" s="53">
        <v>2500</v>
      </c>
      <c r="D147" s="53"/>
      <c r="E147" s="89"/>
    </row>
    <row r="148" spans="1:5" ht="18">
      <c r="A148" s="49">
        <v>426413</v>
      </c>
      <c r="B148" s="50" t="s">
        <v>113</v>
      </c>
      <c r="C148" s="53">
        <v>300</v>
      </c>
      <c r="D148" s="53"/>
      <c r="E148" s="89"/>
    </row>
    <row r="149" spans="1:5" ht="18">
      <c r="A149" s="49">
        <v>426491</v>
      </c>
      <c r="B149" s="50" t="s">
        <v>114</v>
      </c>
      <c r="C149" s="53">
        <v>374</v>
      </c>
      <c r="D149" s="53"/>
      <c r="E149" s="89"/>
    </row>
    <row r="150" spans="1:5" ht="18">
      <c r="A150" s="49">
        <v>426531</v>
      </c>
      <c r="B150" s="24" t="s">
        <v>163</v>
      </c>
      <c r="C150" s="53">
        <v>300</v>
      </c>
      <c r="D150" s="53"/>
      <c r="E150" s="89"/>
    </row>
    <row r="151" spans="1:5" ht="18">
      <c r="A151" s="49">
        <v>426541</v>
      </c>
      <c r="B151" s="24" t="s">
        <v>164</v>
      </c>
      <c r="C151" s="53">
        <v>300</v>
      </c>
      <c r="D151" s="53"/>
      <c r="E151" s="89"/>
    </row>
    <row r="152" spans="1:5" ht="18">
      <c r="A152" s="49">
        <v>426591</v>
      </c>
      <c r="B152" s="24" t="s">
        <v>198</v>
      </c>
      <c r="C152" s="53">
        <v>300</v>
      </c>
      <c r="D152" s="53">
        <v>342</v>
      </c>
      <c r="E152" s="89"/>
    </row>
    <row r="153" spans="1:5" ht="18">
      <c r="A153" s="49">
        <v>426711</v>
      </c>
      <c r="B153" s="50" t="s">
        <v>199</v>
      </c>
      <c r="C153" s="53">
        <v>3000</v>
      </c>
      <c r="D153" s="53"/>
      <c r="E153" s="89"/>
    </row>
    <row r="154" spans="1:5" ht="18">
      <c r="A154" s="49">
        <v>4267111</v>
      </c>
      <c r="B154" s="50" t="s">
        <v>200</v>
      </c>
      <c r="C154" s="53">
        <v>3004</v>
      </c>
      <c r="D154" s="53"/>
      <c r="E154" s="89"/>
    </row>
    <row r="155" spans="1:5" ht="18">
      <c r="A155" s="49">
        <v>4267112</v>
      </c>
      <c r="B155" s="50" t="s">
        <v>115</v>
      </c>
      <c r="C155" s="53">
        <v>800</v>
      </c>
      <c r="D155" s="53"/>
      <c r="E155" s="89"/>
    </row>
    <row r="156" spans="1:5" ht="18">
      <c r="A156" s="49">
        <v>4267113</v>
      </c>
      <c r="B156" s="50" t="s">
        <v>201</v>
      </c>
      <c r="C156" s="53">
        <v>800</v>
      </c>
      <c r="D156" s="53"/>
      <c r="E156" s="89"/>
    </row>
    <row r="157" spans="1:5" ht="18">
      <c r="A157" s="49">
        <v>426721</v>
      </c>
      <c r="B157" s="24" t="s">
        <v>165</v>
      </c>
      <c r="C157" s="53">
        <v>29080</v>
      </c>
      <c r="D157" s="53"/>
      <c r="E157" s="89"/>
    </row>
    <row r="158" spans="1:5" ht="18">
      <c r="A158" s="49">
        <v>426731</v>
      </c>
      <c r="B158" s="50" t="s">
        <v>117</v>
      </c>
      <c r="C158" s="53">
        <v>1061815</v>
      </c>
      <c r="D158" s="53"/>
      <c r="E158" s="89"/>
    </row>
    <row r="159" spans="1:5" ht="18">
      <c r="A159" s="49">
        <v>426741</v>
      </c>
      <c r="B159" s="24" t="s">
        <v>166</v>
      </c>
      <c r="C159" s="53">
        <v>12226</v>
      </c>
      <c r="D159" s="53"/>
      <c r="E159" s="89"/>
    </row>
    <row r="160" spans="1:5" ht="18">
      <c r="A160" s="49">
        <v>426751</v>
      </c>
      <c r="B160" s="24" t="s">
        <v>230</v>
      </c>
      <c r="C160" s="53">
        <v>20</v>
      </c>
      <c r="D160" s="53"/>
      <c r="E160" s="89"/>
    </row>
    <row r="161" spans="1:5" ht="72">
      <c r="A161" s="49">
        <v>426791</v>
      </c>
      <c r="B161" s="24" t="s">
        <v>202</v>
      </c>
      <c r="C161" s="53">
        <v>3000</v>
      </c>
      <c r="D161" s="53"/>
      <c r="E161" s="89"/>
    </row>
    <row r="162" spans="1:5" ht="18">
      <c r="A162" s="49">
        <v>4267911</v>
      </c>
      <c r="B162" s="50" t="s">
        <v>203</v>
      </c>
      <c r="C162" s="53">
        <v>3861</v>
      </c>
      <c r="D162" s="53"/>
      <c r="E162" s="89"/>
    </row>
    <row r="163" spans="1:5" ht="18">
      <c r="A163" s="49">
        <v>4267912</v>
      </c>
      <c r="B163" s="50" t="s">
        <v>204</v>
      </c>
      <c r="C163" s="53">
        <v>3217</v>
      </c>
      <c r="D163" s="53"/>
      <c r="E163" s="89"/>
    </row>
    <row r="164" spans="1:5" ht="18">
      <c r="A164" s="49">
        <v>4267913</v>
      </c>
      <c r="B164" s="50" t="s">
        <v>182</v>
      </c>
      <c r="C164" s="53">
        <v>1326</v>
      </c>
      <c r="D164" s="53"/>
      <c r="E164" s="89"/>
    </row>
    <row r="165" spans="1:5" ht="18">
      <c r="A165" s="49">
        <v>4267914</v>
      </c>
      <c r="B165" s="50" t="s">
        <v>116</v>
      </c>
      <c r="C165" s="53">
        <v>2353</v>
      </c>
      <c r="D165" s="53"/>
      <c r="E165" s="89"/>
    </row>
    <row r="166" spans="1:5" ht="18">
      <c r="A166" s="49">
        <v>4267915</v>
      </c>
      <c r="B166" s="50" t="s">
        <v>205</v>
      </c>
      <c r="C166" s="53">
        <v>582</v>
      </c>
      <c r="D166" s="53"/>
      <c r="E166" s="89"/>
    </row>
    <row r="167" spans="1:5" ht="18">
      <c r="A167" s="49">
        <v>4267916</v>
      </c>
      <c r="B167" s="50" t="s">
        <v>206</v>
      </c>
      <c r="C167" s="53">
        <v>10199</v>
      </c>
      <c r="D167" s="53"/>
      <c r="E167" s="89"/>
    </row>
    <row r="168" spans="1:5" ht="18">
      <c r="A168" s="49">
        <v>4267917</v>
      </c>
      <c r="B168" s="50" t="s">
        <v>207</v>
      </c>
      <c r="C168" s="53">
        <v>10223</v>
      </c>
      <c r="D168" s="53"/>
      <c r="E168" s="89"/>
    </row>
    <row r="169" spans="1:5" ht="18">
      <c r="A169" s="49">
        <v>426811</v>
      </c>
      <c r="B169" s="50" t="s">
        <v>118</v>
      </c>
      <c r="C169" s="53">
        <v>1071</v>
      </c>
      <c r="D169" s="53">
        <v>1095</v>
      </c>
      <c r="E169" s="89"/>
    </row>
    <row r="170" spans="1:5" ht="36">
      <c r="A170" s="49">
        <v>426812</v>
      </c>
      <c r="B170" s="24" t="s">
        <v>169</v>
      </c>
      <c r="C170" s="53">
        <v>396</v>
      </c>
      <c r="D170" s="53"/>
      <c r="E170" s="89"/>
    </row>
    <row r="171" spans="1:5" ht="18">
      <c r="A171" s="49">
        <v>426819</v>
      </c>
      <c r="B171" s="24" t="s">
        <v>211</v>
      </c>
      <c r="C171" s="53">
        <v>340</v>
      </c>
      <c r="D171" s="53"/>
      <c r="E171" s="89"/>
    </row>
    <row r="172" spans="1:5" ht="18">
      <c r="A172" s="49">
        <v>426821</v>
      </c>
      <c r="B172" s="46" t="s">
        <v>208</v>
      </c>
      <c r="C172" s="53">
        <v>900</v>
      </c>
      <c r="D172" s="53"/>
      <c r="E172" s="89"/>
    </row>
    <row r="173" spans="1:5" ht="36">
      <c r="A173" s="49">
        <v>426822</v>
      </c>
      <c r="B173" s="46" t="s">
        <v>209</v>
      </c>
      <c r="C173" s="53">
        <v>1105</v>
      </c>
      <c r="D173" s="53"/>
      <c r="E173" s="89"/>
    </row>
    <row r="174" spans="1:5" ht="36">
      <c r="A174" s="49">
        <v>426829</v>
      </c>
      <c r="B174" s="46" t="s">
        <v>210</v>
      </c>
      <c r="C174" s="59">
        <v>146</v>
      </c>
      <c r="D174" s="59"/>
      <c r="E174" s="89"/>
    </row>
    <row r="175" spans="1:5" ht="36">
      <c r="A175" s="49">
        <v>426911</v>
      </c>
      <c r="B175" s="50" t="s">
        <v>212</v>
      </c>
      <c r="C175" s="53">
        <v>362</v>
      </c>
      <c r="D175" s="53"/>
      <c r="E175" s="89"/>
    </row>
    <row r="176" spans="1:5" ht="18">
      <c r="A176" s="49">
        <v>426912</v>
      </c>
      <c r="B176" s="24" t="s">
        <v>167</v>
      </c>
      <c r="C176" s="53">
        <v>340</v>
      </c>
      <c r="D176" s="53"/>
      <c r="E176" s="89"/>
    </row>
    <row r="177" spans="1:5" ht="18">
      <c r="A177" s="49">
        <v>426913</v>
      </c>
      <c r="B177" s="24" t="s">
        <v>170</v>
      </c>
      <c r="C177" s="53">
        <v>340</v>
      </c>
      <c r="D177" s="53"/>
      <c r="E177" s="89"/>
    </row>
    <row r="178" spans="1:5" ht="18">
      <c r="A178" s="49">
        <v>426914</v>
      </c>
      <c r="B178" s="24" t="s">
        <v>168</v>
      </c>
      <c r="C178" s="53">
        <v>100</v>
      </c>
      <c r="D178" s="53"/>
      <c r="E178" s="89"/>
    </row>
    <row r="179" spans="1:5" ht="36">
      <c r="A179" s="49">
        <v>426919</v>
      </c>
      <c r="B179" s="24" t="s">
        <v>213</v>
      </c>
      <c r="C179" s="53">
        <v>1125</v>
      </c>
      <c r="D179" s="53"/>
      <c r="E179" s="89"/>
    </row>
    <row r="180" spans="1:5" ht="18">
      <c r="A180" s="36">
        <v>44</v>
      </c>
      <c r="B180" s="23" t="s">
        <v>119</v>
      </c>
      <c r="C180" s="54">
        <f>C181</f>
        <v>1018</v>
      </c>
      <c r="D180" s="54"/>
      <c r="E180" s="89"/>
    </row>
    <row r="181" spans="1:5" ht="18">
      <c r="A181" s="36">
        <v>444</v>
      </c>
      <c r="B181" s="23" t="s">
        <v>120</v>
      </c>
      <c r="C181" s="54">
        <f>C182+C183</f>
        <v>1018</v>
      </c>
      <c r="D181" s="54"/>
      <c r="E181" s="89"/>
    </row>
    <row r="182" spans="1:5" ht="18">
      <c r="A182" s="38">
        <v>444111</v>
      </c>
      <c r="B182" s="50" t="s">
        <v>121</v>
      </c>
      <c r="C182" s="53">
        <v>18</v>
      </c>
      <c r="D182" s="53"/>
      <c r="E182" s="89"/>
    </row>
    <row r="183" spans="1:5" ht="18">
      <c r="A183" s="38">
        <v>444211</v>
      </c>
      <c r="B183" s="50" t="s">
        <v>122</v>
      </c>
      <c r="C183" s="53">
        <v>1000</v>
      </c>
      <c r="D183" s="53"/>
      <c r="E183" s="89"/>
    </row>
    <row r="184" spans="1:5" ht="18">
      <c r="A184" s="36">
        <v>48</v>
      </c>
      <c r="B184" s="23" t="s">
        <v>123</v>
      </c>
      <c r="C184" s="52">
        <f>C185+C192</f>
        <v>1560</v>
      </c>
      <c r="D184" s="52"/>
      <c r="E184" s="89"/>
    </row>
    <row r="185" spans="1:5" ht="18">
      <c r="A185" s="37">
        <v>482</v>
      </c>
      <c r="B185" s="23" t="s">
        <v>153</v>
      </c>
      <c r="C185" s="52">
        <f>SUM(C186:C191)</f>
        <v>1210</v>
      </c>
      <c r="D185" s="52"/>
      <c r="E185" s="89"/>
    </row>
    <row r="186" spans="1:5" ht="18">
      <c r="A186" s="38">
        <v>482141</v>
      </c>
      <c r="B186" s="50" t="s">
        <v>124</v>
      </c>
      <c r="C186" s="60">
        <v>34</v>
      </c>
      <c r="D186" s="60"/>
      <c r="E186" s="89"/>
    </row>
    <row r="187" spans="1:5" ht="18">
      <c r="A187" s="38">
        <v>482211</v>
      </c>
      <c r="B187" s="50" t="s">
        <v>125</v>
      </c>
      <c r="C187" s="60">
        <v>92</v>
      </c>
      <c r="D187" s="60"/>
      <c r="E187" s="89"/>
    </row>
    <row r="188" spans="1:5" ht="18">
      <c r="A188" s="38">
        <v>482241</v>
      </c>
      <c r="B188" s="50" t="s">
        <v>126</v>
      </c>
      <c r="C188" s="60">
        <v>2</v>
      </c>
      <c r="D188" s="60"/>
      <c r="E188" s="89"/>
    </row>
    <row r="189" spans="1:5" ht="18">
      <c r="A189" s="49">
        <v>482251</v>
      </c>
      <c r="B189" s="50" t="s">
        <v>127</v>
      </c>
      <c r="C189" s="60">
        <v>800</v>
      </c>
      <c r="D189" s="60"/>
      <c r="E189" s="89"/>
    </row>
    <row r="190" spans="1:5" ht="18">
      <c r="A190" s="49">
        <v>482294</v>
      </c>
      <c r="B190" s="50" t="s">
        <v>128</v>
      </c>
      <c r="C190" s="60">
        <v>105</v>
      </c>
      <c r="D190" s="60"/>
      <c r="E190" s="89"/>
    </row>
    <row r="191" spans="1:5" ht="18">
      <c r="A191" s="49">
        <v>482341</v>
      </c>
      <c r="B191" s="50" t="s">
        <v>129</v>
      </c>
      <c r="C191" s="60">
        <v>177</v>
      </c>
      <c r="D191" s="60"/>
      <c r="E191" s="89"/>
    </row>
    <row r="192" spans="1:5" ht="18">
      <c r="A192" s="36">
        <v>483</v>
      </c>
      <c r="B192" s="22" t="s">
        <v>173</v>
      </c>
      <c r="C192" s="52">
        <f>C193+C194</f>
        <v>350</v>
      </c>
      <c r="D192" s="52"/>
      <c r="E192" s="89"/>
    </row>
    <row r="193" spans="1:5" ht="18">
      <c r="A193" s="49">
        <v>483111</v>
      </c>
      <c r="B193" s="50" t="s">
        <v>130</v>
      </c>
      <c r="C193" s="60">
        <v>50</v>
      </c>
      <c r="D193" s="60"/>
      <c r="E193" s="89"/>
    </row>
    <row r="194" spans="1:5" ht="18">
      <c r="A194" s="49">
        <v>483112</v>
      </c>
      <c r="B194" s="50" t="s">
        <v>149</v>
      </c>
      <c r="C194" s="60">
        <v>300</v>
      </c>
      <c r="D194" s="60"/>
      <c r="E194" s="89"/>
    </row>
    <row r="195" spans="1:5" ht="18">
      <c r="A195" s="37">
        <v>5</v>
      </c>
      <c r="B195" s="23" t="s">
        <v>131</v>
      </c>
      <c r="C195" s="61">
        <f>C196</f>
        <v>16730</v>
      </c>
      <c r="D195" s="61">
        <f>D196</f>
        <v>16940</v>
      </c>
      <c r="E195" s="89"/>
    </row>
    <row r="196" spans="1:5" ht="18">
      <c r="A196" s="37">
        <v>51</v>
      </c>
      <c r="B196" s="23" t="s">
        <v>132</v>
      </c>
      <c r="C196" s="61">
        <f>C197</f>
        <v>16730</v>
      </c>
      <c r="D196" s="61">
        <f>D197</f>
        <v>16940</v>
      </c>
      <c r="E196" s="89"/>
    </row>
    <row r="197" spans="1:5" ht="18">
      <c r="A197" s="37">
        <v>512</v>
      </c>
      <c r="B197" s="23" t="s">
        <v>133</v>
      </c>
      <c r="C197" s="61">
        <f>SUM(C198:C214)</f>
        <v>16730</v>
      </c>
      <c r="D197" s="61">
        <f>C197+D201-C201</f>
        <v>16940</v>
      </c>
      <c r="E197" s="89"/>
    </row>
    <row r="198" spans="1:5" ht="18">
      <c r="A198" s="44">
        <v>512111</v>
      </c>
      <c r="B198" s="45" t="s">
        <v>215</v>
      </c>
      <c r="C198" s="55">
        <v>1500</v>
      </c>
      <c r="D198" s="55"/>
      <c r="E198" s="89"/>
    </row>
    <row r="199" spans="1:5" ht="18">
      <c r="A199" s="49">
        <v>512211</v>
      </c>
      <c r="B199" s="50" t="s">
        <v>134</v>
      </c>
      <c r="C199" s="55">
        <v>340</v>
      </c>
      <c r="D199" s="55"/>
      <c r="E199" s="89"/>
    </row>
    <row r="200" spans="1:5" ht="18">
      <c r="A200" s="49">
        <v>512212</v>
      </c>
      <c r="B200" s="50" t="s">
        <v>244</v>
      </c>
      <c r="C200" s="55">
        <v>1000</v>
      </c>
      <c r="D200" s="55"/>
      <c r="E200" s="89"/>
    </row>
    <row r="201" spans="1:5" ht="18">
      <c r="A201" s="49">
        <v>512221</v>
      </c>
      <c r="B201" s="50" t="s">
        <v>135</v>
      </c>
      <c r="C201" s="55">
        <v>740</v>
      </c>
      <c r="D201" s="55">
        <v>950</v>
      </c>
      <c r="E201" s="89"/>
    </row>
    <row r="202" spans="1:5" ht="18">
      <c r="A202" s="49">
        <v>512222</v>
      </c>
      <c r="B202" s="50" t="s">
        <v>136</v>
      </c>
      <c r="C202" s="55">
        <v>800</v>
      </c>
      <c r="D202" s="55"/>
      <c r="E202" s="89"/>
    </row>
    <row r="203" spans="1:5" ht="23.25" customHeight="1">
      <c r="A203" s="49">
        <v>512231</v>
      </c>
      <c r="B203" s="50" t="s">
        <v>137</v>
      </c>
      <c r="C203" s="55">
        <v>1000</v>
      </c>
      <c r="D203" s="55"/>
      <c r="E203" s="89"/>
    </row>
    <row r="204" spans="1:5" ht="18">
      <c r="A204" s="49">
        <v>512232</v>
      </c>
      <c r="B204" s="50" t="s">
        <v>138</v>
      </c>
      <c r="C204" s="55">
        <v>100</v>
      </c>
      <c r="D204" s="55"/>
      <c r="E204" s="89"/>
    </row>
    <row r="205" spans="1:5" ht="18">
      <c r="A205" s="49">
        <v>512233</v>
      </c>
      <c r="B205" s="50" t="s">
        <v>139</v>
      </c>
      <c r="C205" s="55">
        <v>150</v>
      </c>
      <c r="D205" s="55"/>
      <c r="E205" s="89"/>
    </row>
    <row r="206" spans="1:5" ht="18">
      <c r="A206" s="49">
        <v>512241</v>
      </c>
      <c r="B206" s="50" t="s">
        <v>224</v>
      </c>
      <c r="C206" s="55">
        <v>200</v>
      </c>
      <c r="D206" s="55"/>
      <c r="E206" s="89"/>
    </row>
    <row r="207" spans="1:5" ht="18">
      <c r="A207" s="49">
        <v>512242</v>
      </c>
      <c r="B207" s="50" t="s">
        <v>140</v>
      </c>
      <c r="C207" s="55">
        <v>100</v>
      </c>
      <c r="D207" s="55"/>
      <c r="E207" s="89"/>
    </row>
    <row r="208" spans="1:5" ht="18">
      <c r="A208" s="49">
        <v>512251</v>
      </c>
      <c r="B208" s="50" t="s">
        <v>141</v>
      </c>
      <c r="C208" s="55">
        <v>300</v>
      </c>
      <c r="D208" s="55"/>
      <c r="E208" s="89"/>
    </row>
    <row r="209" spans="1:5" ht="18">
      <c r="A209" s="49">
        <v>5122511</v>
      </c>
      <c r="B209" s="42" t="s">
        <v>243</v>
      </c>
      <c r="C209" s="55">
        <v>700</v>
      </c>
      <c r="D209" s="55"/>
      <c r="E209" s="89"/>
    </row>
    <row r="210" spans="1:5" ht="18">
      <c r="A210" s="49">
        <v>512411</v>
      </c>
      <c r="B210" s="42" t="s">
        <v>214</v>
      </c>
      <c r="C210" s="55">
        <v>2000</v>
      </c>
      <c r="D210" s="55"/>
      <c r="E210" s="89"/>
    </row>
    <row r="211" spans="1:5" ht="18">
      <c r="A211" s="49">
        <v>512511</v>
      </c>
      <c r="B211" s="50" t="s">
        <v>142</v>
      </c>
      <c r="C211" s="55">
        <v>800</v>
      </c>
      <c r="D211" s="55"/>
      <c r="E211" s="89"/>
    </row>
    <row r="212" spans="1:5" ht="18">
      <c r="A212" s="49">
        <v>512521</v>
      </c>
      <c r="B212" s="50" t="s">
        <v>143</v>
      </c>
      <c r="C212" s="55">
        <v>6100</v>
      </c>
      <c r="D212" s="55"/>
      <c r="E212" s="89"/>
    </row>
    <row r="213" spans="1:5" ht="18">
      <c r="A213" s="49">
        <v>512531</v>
      </c>
      <c r="B213" s="24" t="s">
        <v>171</v>
      </c>
      <c r="C213" s="55">
        <v>400</v>
      </c>
      <c r="D213" s="55"/>
      <c r="E213" s="89"/>
    </row>
    <row r="214" spans="1:5" ht="18">
      <c r="A214" s="47">
        <v>512811</v>
      </c>
      <c r="B214" s="48" t="s">
        <v>242</v>
      </c>
      <c r="C214" s="62">
        <v>500</v>
      </c>
      <c r="D214" s="62"/>
      <c r="E214" s="89"/>
    </row>
    <row r="215" spans="1:5" ht="18.75" thickBot="1">
      <c r="A215" s="43"/>
      <c r="B215" s="39" t="s">
        <v>144</v>
      </c>
      <c r="C215" s="63">
        <f>C195+C4</f>
        <v>1562746</v>
      </c>
      <c r="D215" s="63">
        <f>D195+D4</f>
        <v>1575746</v>
      </c>
      <c r="E215" s="89"/>
    </row>
    <row r="216" spans="1:3" ht="18">
      <c r="A216" s="41"/>
      <c r="B216" s="41"/>
      <c r="C216" s="41"/>
    </row>
    <row r="217" spans="1:3" ht="18">
      <c r="A217" s="98"/>
      <c r="B217" s="98"/>
      <c r="C217" s="76"/>
    </row>
  </sheetData>
  <sheetProtection/>
  <mergeCells count="6">
    <mergeCell ref="B1:D1"/>
    <mergeCell ref="A2:A3"/>
    <mergeCell ref="B2:B3"/>
    <mergeCell ref="D2:D3"/>
    <mergeCell ref="A217:B217"/>
    <mergeCell ref="C2:C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Violeta Stevanovic</cp:lastModifiedBy>
  <cp:lastPrinted>2013-03-20T12:08:50Z</cp:lastPrinted>
  <dcterms:created xsi:type="dcterms:W3CDTF">2011-04-14T09:02:26Z</dcterms:created>
  <dcterms:modified xsi:type="dcterms:W3CDTF">2013-03-29T11:48:09Z</dcterms:modified>
  <cp:category/>
  <cp:version/>
  <cp:contentType/>
  <cp:contentStatus/>
</cp:coreProperties>
</file>